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7" i="11"/>
  <c r="G45"/>
  <c r="G43"/>
  <c r="G41"/>
  <c r="G39"/>
  <c r="G37"/>
  <c r="F49"/>
  <c r="E49"/>
  <c r="D49"/>
  <c r="B48"/>
  <c r="B47"/>
  <c r="B46"/>
  <c r="B45"/>
  <c r="B44"/>
  <c r="B43"/>
  <c r="B42"/>
  <c r="B41"/>
  <c r="B40"/>
  <c r="B39"/>
  <c r="B38"/>
  <c r="B37"/>
  <c r="F228"/>
  <c r="C6"/>
  <c r="F60" s="1"/>
  <c r="D230" l="1"/>
  <c r="F55"/>
  <c r="F57"/>
  <c r="F56"/>
  <c r="F62"/>
  <c r="F59"/>
  <c r="F61"/>
  <c r="F58"/>
  <c r="G49"/>
  <c r="D231"/>
  <c r="F63" l="1"/>
  <c r="F247" l="1"/>
</calcChain>
</file>

<file path=xl/sharedStrings.xml><?xml version="1.0" encoding="utf-8"?>
<sst xmlns="http://schemas.openxmlformats.org/spreadsheetml/2006/main" count="464" uniqueCount="267">
  <si>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</si>
  <si>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</si>
  <si>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</si>
  <si>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</si>
  <si>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</si>
  <si>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</si>
  <si>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</si>
  <si>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</si>
  <si>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</si>
  <si>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</si>
  <si>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</si>
  <si>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</si>
  <si>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</si>
  <si>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</si>
  <si>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</si>
  <si>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</si>
  <si>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</si>
  <si>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</si>
  <si>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</si>
  <si>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</si>
  <si>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</si>
  <si>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</si>
  <si>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</si>
  <si>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</si>
  <si>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</si>
  <si>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</si>
  <si>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</si>
  <si>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</si>
  <si>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</si>
  <si>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</si>
  <si>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</si>
  <si>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</si>
  <si>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</si>
  <si>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</si>
  <si>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</si>
  <si>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</si>
  <si>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</si>
  <si>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</si>
  <si>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</si>
  <si>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</si>
  <si>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</si>
  <si>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</si>
  <si>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</si>
  <si>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</si>
  <si>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</si>
  <si>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</si>
  <si>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</si>
  <si>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</si>
  <si>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</si>
  <si>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</si>
  <si>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</si>
  <si>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</si>
  <si>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</si>
  <si>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</si>
  <si>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</si>
  <si>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</si>
  <si>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</si>
  <si>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</si>
  <si>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</si>
  <si>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</si>
  <si>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</si>
  <si>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</si>
  <si>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</si>
  <si>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</si>
  <si>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</si>
  <si>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</si>
  <si>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</si>
  <si>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</si>
  <si>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</si>
  <si>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</si>
  <si>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</si>
  <si>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</si>
  <si>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</si>
  <si>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</si>
  <si>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</si>
  <si>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</si>
  <si>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</si>
  <si>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</si>
  <si>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>многоквартирным домом № 48 по улице Октябрьская</t>
  </si>
  <si>
    <t>подвал резка лежака ХВ</t>
  </si>
  <si>
    <t>Январь</t>
  </si>
  <si>
    <t>резка лежака ХВ</t>
  </si>
  <si>
    <t>кв.115 замена стояка ХВ</t>
  </si>
  <si>
    <t>подвал замена вентиля на стояке ГВС</t>
  </si>
  <si>
    <t>кв.164 замена стояка ХВ</t>
  </si>
  <si>
    <t>кв.202,212 наладка системы ГВС</t>
  </si>
  <si>
    <t>кв.37 замена стояка ХВ</t>
  </si>
  <si>
    <t>ремонт щита этажного</t>
  </si>
  <si>
    <t>под.№1 ремонт с/отопления</t>
  </si>
  <si>
    <t>Февраль</t>
  </si>
  <si>
    <t>под.№1 подвал прочистка лежака канализации</t>
  </si>
  <si>
    <t>подвал переврезка ввода ХВ на чистую воду</t>
  </si>
  <si>
    <t>кв.37 замена задвижки на элеваторном узле</t>
  </si>
  <si>
    <t>кв.61 наладка кранов на стояках ХВС и ГВС,подвал наладка циркуляции ГВС</t>
  </si>
  <si>
    <t>кв.72 замена кранов на стояках ГВС,ХВС</t>
  </si>
  <si>
    <t>кв.74 ремонт ХВС,кв.60 замена крана</t>
  </si>
  <si>
    <t>кв.9 закрепление стояка канализации</t>
  </si>
  <si>
    <t>ремонт уличного освещения</t>
  </si>
  <si>
    <t>под.№2 ремонт освещения площадок</t>
  </si>
  <si>
    <t xml:space="preserve">кв.17 регистрация счетчиков ХВ и ГВС в кол-ве 4 шт.,установка пломб </t>
  </si>
  <si>
    <t>кв.72 регистрация счетчиков ХВ и ГВС,установка пломб в кол-ве 4 шт.</t>
  </si>
  <si>
    <t>кв.132 регистрация счетчиков ХВ и ГВС,установка пломб</t>
  </si>
  <si>
    <t>кв.147 регистрация счетчиков ХВ и ГВС,установка пломб в кол-ве 2 шт.</t>
  </si>
  <si>
    <t>кв.79 регистрация счетчиков ХВ и ГВС,установка пломб в кол-ве 2 шт.</t>
  </si>
  <si>
    <t>кв.116 регистрация счетчиков ХВ и ГВС,установка пломбы в кол-ве 4шт.</t>
  </si>
  <si>
    <t>кв.118 регистрация счетчиков ХВ и ГВС,установка пломбы в кол-ве 2 шт.</t>
  </si>
  <si>
    <t>освобождение емкостей от талых вод</t>
  </si>
  <si>
    <t xml:space="preserve">кв.104 регистрация счетчиков ХВ и ГВС,установка пломб </t>
  </si>
  <si>
    <t>Март</t>
  </si>
  <si>
    <t>кв.113 регистрация счетчиков ХВ и ГВС,установка пломб в кол-ве 4 шт.</t>
  </si>
  <si>
    <t>кв.185 регистрация счетчиков ХВ и ГВС в кол-ве 4 шт.,установка пломб</t>
  </si>
  <si>
    <t xml:space="preserve">кв.39 регистрация счетчиков ХВ и ГВС,установка пломб </t>
  </si>
  <si>
    <t>кв.55 регистрация счетчиков ХВ и ГВС в кол-ве 2 шт.,установка пломб</t>
  </si>
  <si>
    <t>освобождение емкостей от сточных вод</t>
  </si>
  <si>
    <t>под.№1,2,6 подвал ремонт с/отопления</t>
  </si>
  <si>
    <t>под.№2 замена стояка ГВС</t>
  </si>
  <si>
    <t>под.№2 прочистка канализации</t>
  </si>
  <si>
    <t>подвал ремонт стояков ГВС</t>
  </si>
  <si>
    <t>кв.61 ремонт с/отопления</t>
  </si>
  <si>
    <t>кв.73,77 замена стояка ХВ и ГВС</t>
  </si>
  <si>
    <t>Апрель</t>
  </si>
  <si>
    <t>кв.110 регистрация счетчиков ХВ и ГВС,установка пломб</t>
  </si>
  <si>
    <t>под.№4 замена стояка ГВС и ХВС с лифтерной в подвал</t>
  </si>
  <si>
    <t>подвал ремонт стояка ГВС</t>
  </si>
  <si>
    <t>подвал замена лежака канализации</t>
  </si>
  <si>
    <t>кв.109 замена стояка ХВ</t>
  </si>
  <si>
    <t>Май</t>
  </si>
  <si>
    <t>кв.68 регистрация счетчика ХВ,установка пломбы</t>
  </si>
  <si>
    <t>Замена стояка канализации</t>
  </si>
  <si>
    <t>Июнь</t>
  </si>
  <si>
    <t>Замена стояка ХВС и ГВС</t>
  </si>
  <si>
    <t>наладка системы ГВС</t>
  </si>
  <si>
    <t>под.№1 замена стояка канализации</t>
  </si>
  <si>
    <t>под.№1 подвал замена кранов на стояках с/отопления</t>
  </si>
  <si>
    <t>под.№2 замена стояка канализации,ремонт стояка ГВС</t>
  </si>
  <si>
    <t>кв.189 замена стояка ХВ</t>
  </si>
  <si>
    <t>кв.199 замена крана на стояке ГВС</t>
  </si>
  <si>
    <t>кв.191,203 замена стояка ХВ</t>
  </si>
  <si>
    <t>кв.36 ремонт ХВ</t>
  </si>
  <si>
    <t>кв.134 регистрация счетчиков ХВ и ГВС,установка пломб в кол-ве 2 шт.</t>
  </si>
  <si>
    <t>кв.87 регистрация счетчиков ХВ и ГВС,установка пломб в кол-ве 2 шт.</t>
  </si>
  <si>
    <t>Замена стояка ХВС и ГВС (кв.4 по кв.36)</t>
  </si>
  <si>
    <t>Июль</t>
  </si>
  <si>
    <t>ремонт межпанельных швов</t>
  </si>
  <si>
    <t>кв.183 регистрация счетчика ГВС,установка пломбы</t>
  </si>
  <si>
    <t>кв.199 регистрация счетчиков ХВ и ГВС,установка пломб в кол-ве 2 шт.</t>
  </si>
  <si>
    <t>кв.64 регистрация счетчиков ХВ и ГВС,установка пломб в кол-ве 4 шт.</t>
  </si>
  <si>
    <t>кв.114 замена стояка канализации</t>
  </si>
  <si>
    <t>кв.122,114,118 замена стояка ХВ</t>
  </si>
  <si>
    <t>кв.132 ремонт стояка ХВС</t>
  </si>
  <si>
    <t>кв.152 ремонт стояка ХВ</t>
  </si>
  <si>
    <t>кв.211 замена стояка канализации</t>
  </si>
  <si>
    <t>Замена стояка ГВС кв.2-34</t>
  </si>
  <si>
    <t>Август</t>
  </si>
  <si>
    <t>установка каруселей</t>
  </si>
  <si>
    <t>установка качелей</t>
  </si>
  <si>
    <t>кв.114 регистрация счетчиков ХВ и ГВС,установка пломб в кол-ве 2 шт.</t>
  </si>
  <si>
    <t>кв.56 регистрация счетчиков ХВ и ГВС,установка пломб в кол-ве 4 шт.</t>
  </si>
  <si>
    <t>установка замка на дверь в подвальное помещение</t>
  </si>
  <si>
    <t>кв.113 прочистка канализации,кв.145 прочистка фильтра на ГВС</t>
  </si>
  <si>
    <t>кв.118 замена стояка канализации</t>
  </si>
  <si>
    <t>кв.148-152 замена стояка ХВ</t>
  </si>
  <si>
    <t>кв.168 замена стояка ХВ</t>
  </si>
  <si>
    <t>кв.22 регистрация счетчиков ХВ и ГВС,установка пломб в кол-ве 2 шт.</t>
  </si>
  <si>
    <t>Сентябрь</t>
  </si>
  <si>
    <t>кв.195 замена стояка ХВ</t>
  </si>
  <si>
    <t>кв.38 замена стояка ХВ</t>
  </si>
  <si>
    <t>кв.77 замена стояка ГВС</t>
  </si>
  <si>
    <t>кв.84 замена подводки отопления</t>
  </si>
  <si>
    <t>очистка крыши от снега</t>
  </si>
  <si>
    <t>кв.143 регистрация счетчиков ХВ и ГВС,установка пломб в кол-ве 2 шт.</t>
  </si>
  <si>
    <t>Октябрь</t>
  </si>
  <si>
    <t>остекление</t>
  </si>
  <si>
    <t>закладка проемов в подвальном помещении</t>
  </si>
  <si>
    <t>ремонт дымоходных колпаков</t>
  </si>
  <si>
    <t>под.№1,4 замена лежака канализации</t>
  </si>
  <si>
    <t>кв.171-175,179 наладка с/отопления</t>
  </si>
  <si>
    <t>кв.32 ремонт стояка отопления</t>
  </si>
  <si>
    <t>кв.37 ремонт стояка ГВС</t>
  </si>
  <si>
    <t>кв.37 замена стояка канализации</t>
  </si>
  <si>
    <t>кв.37 замена стояков ХВС и ГВС</t>
  </si>
  <si>
    <t>кв.41 замена стояка ХВ</t>
  </si>
  <si>
    <t>кв.45 замена стояка ХВ</t>
  </si>
  <si>
    <t>ремонт освещения площадок</t>
  </si>
  <si>
    <t>кв.166 регистрация счетчиков ХВ и ГВС,установка пломб в кол-ве 2 шт.</t>
  </si>
  <si>
    <t>Ноябрь</t>
  </si>
  <si>
    <t>кв.189 регистрация счетчиков ХВ и ГВС,установка пломб в кол-ве 4 шт.</t>
  </si>
  <si>
    <t>подъезд ремонт эл.проводки</t>
  </si>
  <si>
    <t>подвал промывка лежака ХВ</t>
  </si>
  <si>
    <t>под.№2,6 подвал прочистка канализации</t>
  </si>
  <si>
    <t>подвал ремонт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</si>
  <si>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</si>
  <si>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</si>
  <si>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</si>
  <si>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</si>
  <si>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</si>
  <si>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</si>
  <si>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</si>
  <si>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</si>
  <si>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</si>
  <si>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</si>
  <si>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</si>
  <si>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</si>
  <si>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</si>
  <si>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</si>
  <si>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</si>
  <si>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</si>
  <si>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</si>
  <si>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</si>
  <si>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</si>
  <si>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</si>
  <si>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</si>
  <si>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</si>
  <si>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</si>
  <si>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</si>
  <si>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</si>
  <si>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</si>
  <si>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</si>
  <si>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</si>
  <si>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</si>
  <si>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</si>
  <si>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28.05.2013г.</t>
  </si>
  <si>
    <t>312 от 22.12.08г.</t>
  </si>
  <si>
    <t>кв.130 регистрация счетчиков ХВ и ГВС,установка пломб в кол-ве 2 шт.</t>
  </si>
  <si>
    <t>Декабрь</t>
  </si>
  <si>
    <t>кв.165 регистрация счетчиков ХВ и ГВС,установка пломб в кол-ве 4 шт.</t>
  </si>
  <si>
    <t>слив воды с емкостей</t>
  </si>
  <si>
    <t>наладка ГВС</t>
  </si>
  <si>
    <t>под.№5,6 подвал прочистка засора канализации</t>
  </si>
  <si>
    <t>под.№6 прочистка канализации</t>
  </si>
  <si>
    <t>подвал ремонт с/отопления</t>
  </si>
  <si>
    <t>подвал ремонт лежака ГВС,наладка ГВС</t>
  </si>
  <si>
    <t>подвал замена вентилей и спускника на ГВС,наладка ГВС</t>
  </si>
  <si>
    <t>подвал замена вентиля на ГВС,наладка ГВС</t>
  </si>
  <si>
    <t>чердак ремонт ливневой канализации</t>
  </si>
  <si>
    <t>кв.109 замена вентиля на ГВС</t>
  </si>
  <si>
    <t>кв.119 ремонт ГВС</t>
  </si>
  <si>
    <t>кв.142 наладка ГВС</t>
  </si>
  <si>
    <t>подвал врезка спускников,наладка ГВС</t>
  </si>
  <si>
    <t>кв.155,175 наладка с/отопления</t>
  </si>
  <si>
    <t>кв.163 ремонт канализации</t>
  </si>
  <si>
    <t>кв.192 замена стояка ХВ</t>
  </si>
  <si>
    <t>подвал замена вентиля,наладка с/отопления,кв.178 наладка ГВС</t>
  </si>
  <si>
    <t>под.№3 подвал прочистка канализации</t>
  </si>
  <si>
    <t>кв.92 ремонт стояка ХВ</t>
  </si>
  <si>
    <t xml:space="preserve">подъезд монтаж эл.проводки </t>
  </si>
  <si>
    <t xml:space="preserve">подъезд ремонт эл.проводки </t>
  </si>
  <si>
    <t xml:space="preserve">подъезд ремонт эл.проводки,ремонт силовых сборок </t>
  </si>
  <si>
    <t xml:space="preserve">подъезд ремонт освещения </t>
  </si>
  <si>
    <t xml:space="preserve">до 2008г. </t>
  </si>
  <si>
    <t>25.08.2013г.</t>
  </si>
  <si>
    <t>01.01.2010г.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</si>
  <si>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</si>
  <si>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</si>
  <si>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</si>
  <si>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</si>
  <si>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</si>
  <si>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</si>
  <si>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</si>
  <si>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</si>
  <si>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</si>
  <si>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ремонт ливневой канализации</t>
  </si>
  <si>
    <t>ремонт эл.проводки в подъезде</t>
  </si>
  <si>
    <t xml:space="preserve"> кв.71 ремонт мягкой кровли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</si>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</sst>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topLeftCell="A238" workbookViewId="0">
      <selection activeCell="A248" sqref="A248:XFD25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58" t="s">
        <v>0</v>
      </c>
      <c r="B1" s="58"/>
      <c r="C1" s="58"/>
      <c r="D1" s="58"/>
      <c r="E1" s="58"/>
      <c r="F1" s="58"/>
      <c r="G1" s="58"/>
    </row>
    <row r="2" spans="1:8">
      <c r="A2" s="58" t="s">
        <v>5</v>
      </c>
      <c r="B2" s="58"/>
      <c r="C2" s="58"/>
      <c r="D2" s="58"/>
      <c r="E2" s="58"/>
      <c r="F2" s="58"/>
      <c r="G2" s="58"/>
    </row>
    <row r="3" spans="1:8">
      <c r="A3" s="58" t="s">
        <v>78</v>
      </c>
      <c r="B3" s="58"/>
      <c r="C3" s="58"/>
      <c r="D3" s="58"/>
      <c r="E3" s="58"/>
      <c r="F3" s="58"/>
      <c r="G3" s="58"/>
    </row>
    <row r="4" spans="1:8">
      <c r="A4" s="58" t="s">
        <v>73</v>
      </c>
      <c r="B4" s="58"/>
      <c r="C4" s="58"/>
      <c r="D4" s="58"/>
      <c r="E4" s="58"/>
      <c r="F4" s="58"/>
      <c r="G4" s="58"/>
      <c r="H4" s="13">
        <v>12</v>
      </c>
    </row>
    <row r="5" spans="1:8" ht="11.25" customHeight="1"/>
    <row r="6" spans="1:8">
      <c r="A6" s="1" t="s">
        <v>6</v>
      </c>
      <c r="C6" s="3">
        <f>D7+D8</f>
        <v>11478</v>
      </c>
      <c r="D6" s="1" t="s">
        <v>2</v>
      </c>
    </row>
    <row r="7" spans="1:8">
      <c r="A7" s="1" t="s">
        <v>193</v>
      </c>
      <c r="B7" s="1" t="s">
        <v>194</v>
      </c>
      <c r="C7" s="3"/>
      <c r="D7" s="1">
        <v>11478</v>
      </c>
      <c r="E7" s="1" t="s">
        <v>2</v>
      </c>
    </row>
    <row r="8" spans="1:8">
      <c r="B8" s="1" t="s">
        <v>195</v>
      </c>
      <c r="C8" s="3"/>
      <c r="D8" s="1">
        <v>0</v>
      </c>
      <c r="E8" s="1" t="s">
        <v>2</v>
      </c>
    </row>
    <row r="9" spans="1:8">
      <c r="A9" s="1" t="s">
        <v>196</v>
      </c>
      <c r="C9" s="1">
        <v>9</v>
      </c>
    </row>
    <row r="10" spans="1:8">
      <c r="A10" s="1" t="s">
        <v>197</v>
      </c>
      <c r="C10" s="1">
        <v>6</v>
      </c>
    </row>
    <row r="11" spans="1:8">
      <c r="A11" s="1" t="s">
        <v>198</v>
      </c>
      <c r="C11" s="1">
        <v>216</v>
      </c>
    </row>
    <row r="12" spans="1:8">
      <c r="A12" s="1" t="s">
        <v>199</v>
      </c>
      <c r="E12" s="1">
        <v>798.9</v>
      </c>
      <c r="F12" s="1" t="s">
        <v>2</v>
      </c>
    </row>
    <row r="13" spans="1:8">
      <c r="A13" s="1" t="s">
        <v>200</v>
      </c>
      <c r="B13" s="1">
        <v>1773.9</v>
      </c>
      <c r="C13" s="1" t="s">
        <v>2</v>
      </c>
    </row>
    <row r="14" spans="1:8">
      <c r="A14" s="1" t="s">
        <v>201</v>
      </c>
      <c r="D14" s="1">
        <v>5000</v>
      </c>
      <c r="E14" s="1" t="s">
        <v>2</v>
      </c>
    </row>
    <row r="16" spans="1:8">
      <c r="A16" s="1" t="s">
        <v>202</v>
      </c>
    </row>
    <row r="17" spans="1:6">
      <c r="A17" s="43" t="s">
        <v>203</v>
      </c>
      <c r="B17" s="43"/>
      <c r="C17" s="43"/>
      <c r="D17" s="43"/>
      <c r="E17" s="43" t="s">
        <v>204</v>
      </c>
      <c r="F17" s="43"/>
    </row>
    <row r="18" spans="1:6">
      <c r="A18" s="44" t="s">
        <v>205</v>
      </c>
      <c r="B18" s="44"/>
      <c r="C18" s="44"/>
      <c r="D18" s="44"/>
      <c r="E18" s="43" t="s">
        <v>250</v>
      </c>
      <c r="F18" s="43"/>
    </row>
    <row r="19" spans="1:6">
      <c r="A19" s="44" t="s">
        <v>206</v>
      </c>
      <c r="B19" s="44"/>
      <c r="C19" s="44"/>
      <c r="D19" s="44"/>
      <c r="E19" s="43" t="s">
        <v>249</v>
      </c>
      <c r="F19" s="43"/>
    </row>
    <row r="20" spans="1:6">
      <c r="A20" s="44" t="s">
        <v>207</v>
      </c>
      <c r="B20" s="44"/>
      <c r="C20" s="44"/>
      <c r="D20" s="44"/>
      <c r="E20" s="43" t="s">
        <v>221</v>
      </c>
      <c r="F20" s="43"/>
    </row>
    <row r="21" spans="1:6">
      <c r="A21" s="44" t="s">
        <v>208</v>
      </c>
      <c r="B21" s="44"/>
      <c r="C21" s="44"/>
      <c r="D21" s="44"/>
      <c r="E21" s="43" t="s">
        <v>251</v>
      </c>
      <c r="F21" s="43"/>
    </row>
    <row r="23" spans="1:6">
      <c r="A23" s="1" t="s">
        <v>209</v>
      </c>
    </row>
    <row r="24" spans="1:6" ht="31.5" customHeight="1">
      <c r="A24" s="42" t="s">
        <v>210</v>
      </c>
      <c r="B24" s="42"/>
      <c r="C24" s="42" t="s">
        <v>211</v>
      </c>
      <c r="D24" s="42"/>
      <c r="E24" s="42" t="s">
        <v>212</v>
      </c>
      <c r="F24" s="42"/>
    </row>
    <row r="25" spans="1:6">
      <c r="A25" s="31" t="s">
        <v>213</v>
      </c>
      <c r="B25" s="31"/>
      <c r="C25" s="43">
        <v>200</v>
      </c>
      <c r="D25" s="43"/>
      <c r="E25" s="43">
        <v>204</v>
      </c>
      <c r="F25" s="43"/>
    </row>
    <row r="26" spans="1:6">
      <c r="A26" s="31" t="s">
        <v>214</v>
      </c>
      <c r="B26" s="31"/>
      <c r="C26" s="43">
        <v>211</v>
      </c>
      <c r="D26" s="43"/>
      <c r="E26" s="43">
        <v>260</v>
      </c>
      <c r="F26" s="43"/>
    </row>
    <row r="27" spans="1:6">
      <c r="A27" s="31" t="s">
        <v>215</v>
      </c>
      <c r="B27" s="31"/>
      <c r="C27" s="43">
        <v>215</v>
      </c>
      <c r="D27" s="43"/>
      <c r="E27" s="43">
        <v>264</v>
      </c>
      <c r="F27" s="43"/>
    </row>
    <row r="29" spans="1:6">
      <c r="A29" s="1" t="s">
        <v>216</v>
      </c>
      <c r="C29" s="1" t="s">
        <v>222</v>
      </c>
    </row>
    <row r="31" spans="1:6">
      <c r="A31" s="1" t="s">
        <v>217</v>
      </c>
    </row>
    <row r="32" spans="1:6">
      <c r="B32" s="1" t="s">
        <v>218</v>
      </c>
      <c r="D32" s="1">
        <v>15.01</v>
      </c>
      <c r="E32" s="1" t="s">
        <v>219</v>
      </c>
    </row>
    <row r="33" spans="1:10">
      <c r="B33" s="1" t="s">
        <v>220</v>
      </c>
      <c r="D33" s="1">
        <v>16.809999999999999</v>
      </c>
      <c r="E33" s="1" t="s">
        <v>219</v>
      </c>
    </row>
    <row r="35" spans="1:10">
      <c r="A35" s="1" t="s">
        <v>1</v>
      </c>
    </row>
    <row r="36" spans="1:10" ht="98.25" customHeight="1">
      <c r="A36" s="35" t="s">
        <v>3</v>
      </c>
      <c r="B36" s="35" t="s">
        <v>252</v>
      </c>
      <c r="C36" s="35" t="s">
        <v>253</v>
      </c>
      <c r="D36" s="35" t="s">
        <v>254</v>
      </c>
      <c r="E36" s="35" t="s">
        <v>4</v>
      </c>
      <c r="F36" s="35" t="s">
        <v>255</v>
      </c>
      <c r="G36" s="35" t="s">
        <v>256</v>
      </c>
      <c r="H36" s="2"/>
      <c r="I36" s="2"/>
      <c r="J36" s="2"/>
    </row>
    <row r="37" spans="1:10">
      <c r="A37" s="59" t="s">
        <v>39</v>
      </c>
      <c r="B37" s="5">
        <f>D37/C37</f>
        <v>199309.30350194554</v>
      </c>
      <c r="C37" s="6">
        <v>2.57</v>
      </c>
      <c r="D37" s="6">
        <v>512224.91</v>
      </c>
      <c r="E37" s="6">
        <v>-27605.5</v>
      </c>
      <c r="F37" s="61">
        <v>1049204.55</v>
      </c>
      <c r="G37" s="61">
        <f>D37+D38+E37+E38-F37</f>
        <v>19464.069999999832</v>
      </c>
    </row>
    <row r="38" spans="1:10">
      <c r="A38" s="60"/>
      <c r="B38" s="5">
        <f>D38/C38</f>
        <v>199845.00677966102</v>
      </c>
      <c r="C38" s="6">
        <v>2.95</v>
      </c>
      <c r="D38" s="6">
        <v>589542.77</v>
      </c>
      <c r="E38" s="6">
        <v>-5493.56</v>
      </c>
      <c r="F38" s="62"/>
      <c r="G38" s="62"/>
    </row>
    <row r="39" spans="1:10">
      <c r="A39" s="59" t="s">
        <v>40</v>
      </c>
      <c r="B39" s="5">
        <f t="shared" ref="B39:B48" si="0">D39/C39</f>
        <v>877.35002558776614</v>
      </c>
      <c r="C39" s="6">
        <v>1328.76</v>
      </c>
      <c r="D39" s="6">
        <v>1165787.6200000001</v>
      </c>
      <c r="E39" s="6"/>
      <c r="F39" s="61">
        <v>1896190.96</v>
      </c>
      <c r="G39" s="61">
        <f t="shared" ref="G39" si="1">D39+D40+E39+E40-F39</f>
        <v>58309.89000000013</v>
      </c>
    </row>
    <row r="40" spans="1:10">
      <c r="A40" s="60"/>
      <c r="B40" s="5">
        <f t="shared" si="0"/>
        <v>524.91995554194898</v>
      </c>
      <c r="C40" s="6">
        <v>1502.54</v>
      </c>
      <c r="D40" s="6">
        <v>788713.23</v>
      </c>
      <c r="E40" s="6"/>
      <c r="F40" s="62"/>
      <c r="G40" s="62"/>
    </row>
    <row r="41" spans="1:10" ht="16.5" customHeight="1">
      <c r="A41" s="59" t="s">
        <v>257</v>
      </c>
      <c r="B41" s="5">
        <f t="shared" si="0"/>
        <v>7247.2529616724742</v>
      </c>
      <c r="C41" s="6">
        <v>14.35</v>
      </c>
      <c r="D41" s="6">
        <v>103998.08</v>
      </c>
      <c r="E41" s="6">
        <v>-2927.03</v>
      </c>
      <c r="F41" s="61">
        <v>209729.07</v>
      </c>
      <c r="G41" s="61">
        <f t="shared" ref="G41" si="2">D41+D42+E41+E42-F41</f>
        <v>3167.7000000000116</v>
      </c>
    </row>
    <row r="42" spans="1:10">
      <c r="A42" s="60"/>
      <c r="B42" s="5">
        <f t="shared" si="0"/>
        <v>6814.3029020556232</v>
      </c>
      <c r="C42" s="6">
        <v>16.54</v>
      </c>
      <c r="D42" s="6">
        <v>112708.57</v>
      </c>
      <c r="E42" s="6">
        <v>-882.85</v>
      </c>
      <c r="F42" s="62"/>
      <c r="G42" s="62"/>
    </row>
    <row r="43" spans="1:10" ht="16.5" customHeight="1">
      <c r="A43" s="63" t="s">
        <v>258</v>
      </c>
      <c r="B43" s="5">
        <f t="shared" si="0"/>
        <v>6355.1184668989545</v>
      </c>
      <c r="C43" s="6">
        <v>14.35</v>
      </c>
      <c r="D43" s="6">
        <v>91195.95</v>
      </c>
      <c r="E43" s="6">
        <v>-2658.54</v>
      </c>
      <c r="F43" s="61">
        <v>180362.79</v>
      </c>
      <c r="G43" s="61">
        <f t="shared" ref="G43" si="3">D43+D44+E43+E44-F43</f>
        <v>6681.5299999999697</v>
      </c>
    </row>
    <row r="44" spans="1:10">
      <c r="A44" s="64"/>
      <c r="B44" s="5">
        <f t="shared" si="0"/>
        <v>6014.1481257557434</v>
      </c>
      <c r="C44" s="6">
        <v>16.54</v>
      </c>
      <c r="D44" s="6">
        <v>99474.01</v>
      </c>
      <c r="E44" s="6">
        <v>-967.1</v>
      </c>
      <c r="F44" s="62"/>
      <c r="G44" s="62"/>
    </row>
    <row r="45" spans="1:10" ht="15.75" customHeight="1">
      <c r="A45" s="63" t="s">
        <v>259</v>
      </c>
      <c r="B45" s="5">
        <f t="shared" si="0"/>
        <v>477.11236039615881</v>
      </c>
      <c r="C45" s="6">
        <v>1328.76</v>
      </c>
      <c r="D45" s="6">
        <v>633967.81999999995</v>
      </c>
      <c r="E45" s="6">
        <v>-12883.29</v>
      </c>
      <c r="F45" s="61">
        <v>1222921.1499999999</v>
      </c>
      <c r="G45" s="61">
        <f t="shared" ref="G45" si="4">D45+D46+E45+E46-F45</f>
        <v>45457.239999999991</v>
      </c>
    </row>
    <row r="46" spans="1:10">
      <c r="A46" s="64"/>
      <c r="B46" s="5">
        <f t="shared" si="0"/>
        <v>432.33654345308611</v>
      </c>
      <c r="C46" s="6">
        <v>1502.54</v>
      </c>
      <c r="D46" s="6">
        <v>649602.94999999995</v>
      </c>
      <c r="E46" s="6">
        <v>-2309.09</v>
      </c>
      <c r="F46" s="62"/>
      <c r="G46" s="62"/>
    </row>
    <row r="47" spans="1:10" ht="16.5" customHeight="1">
      <c r="A47" s="59" t="s">
        <v>260</v>
      </c>
      <c r="B47" s="5">
        <f t="shared" si="0"/>
        <v>13550.498551923871</v>
      </c>
      <c r="C47" s="6">
        <v>24.17</v>
      </c>
      <c r="D47" s="6">
        <v>327515.55</v>
      </c>
      <c r="E47" s="6">
        <v>-6014.27</v>
      </c>
      <c r="F47" s="61">
        <v>653654.04</v>
      </c>
      <c r="G47" s="61">
        <f t="shared" ref="G47" si="5">D47+D48+E47+E48-F47</f>
        <v>10086.629999999888</v>
      </c>
    </row>
    <row r="48" spans="1:10">
      <c r="A48" s="60"/>
      <c r="B48" s="5">
        <f t="shared" si="0"/>
        <v>11731.366825613079</v>
      </c>
      <c r="C48" s="6">
        <v>29.36</v>
      </c>
      <c r="D48" s="6">
        <v>344432.93</v>
      </c>
      <c r="E48" s="6">
        <v>-2193.54</v>
      </c>
      <c r="F48" s="62"/>
      <c r="G48" s="62"/>
    </row>
    <row r="49" spans="1:7">
      <c r="A49" s="4" t="s">
        <v>70</v>
      </c>
      <c r="B49" s="5"/>
      <c r="C49" s="6"/>
      <c r="D49" s="6">
        <f>SUM(D37:D48)</f>
        <v>5419164.3899999987</v>
      </c>
      <c r="E49" s="6">
        <f>SUM(E37:E48)</f>
        <v>-63934.77</v>
      </c>
      <c r="F49" s="6">
        <f>SUM(F37:F48)</f>
        <v>5212062.5599999996</v>
      </c>
      <c r="G49" s="6">
        <f>SUM(G37:G48)</f>
        <v>143167.05999999982</v>
      </c>
    </row>
    <row r="50" spans="1:7" ht="6" customHeight="1"/>
    <row r="52" spans="1:7">
      <c r="A52" s="1" t="s">
        <v>7</v>
      </c>
    </row>
    <row r="54" spans="1:7" ht="64.5" customHeight="1">
      <c r="A54" s="9" t="s">
        <v>8</v>
      </c>
      <c r="B54" s="53" t="s">
        <v>9</v>
      </c>
      <c r="C54" s="49"/>
      <c r="D54" s="53" t="s">
        <v>10</v>
      </c>
      <c r="E54" s="49"/>
      <c r="F54" s="53" t="s">
        <v>11</v>
      </c>
      <c r="G54" s="49"/>
    </row>
    <row r="55" spans="1:7" ht="50.25" customHeight="1">
      <c r="A55" s="9">
        <v>1</v>
      </c>
      <c r="B55" s="55" t="s">
        <v>12</v>
      </c>
      <c r="C55" s="55"/>
      <c r="D55" s="54" t="s">
        <v>13</v>
      </c>
      <c r="E55" s="54"/>
      <c r="F55" s="56">
        <f>0.52*H4*C6</f>
        <v>71622.720000000001</v>
      </c>
      <c r="G55" s="56"/>
    </row>
    <row r="56" spans="1:7" ht="31.5" customHeight="1">
      <c r="A56" s="9">
        <v>2</v>
      </c>
      <c r="B56" s="55" t="s">
        <v>14</v>
      </c>
      <c r="C56" s="55"/>
      <c r="D56" s="54" t="s">
        <v>13</v>
      </c>
      <c r="E56" s="54"/>
      <c r="F56" s="56">
        <f>1.64*H4*C6</f>
        <v>225887.04</v>
      </c>
      <c r="G56" s="56"/>
    </row>
    <row r="57" spans="1:7">
      <c r="A57" s="17">
        <v>3</v>
      </c>
      <c r="B57" s="55" t="s">
        <v>15</v>
      </c>
      <c r="C57" s="55"/>
      <c r="D57" s="54" t="s">
        <v>16</v>
      </c>
      <c r="E57" s="54"/>
      <c r="F57" s="56">
        <f>0.14833333333*H4*C6</f>
        <v>20430.839999540884</v>
      </c>
      <c r="G57" s="56"/>
    </row>
    <row r="58" spans="1:7" ht="30" customHeight="1">
      <c r="A58" s="17">
        <v>4</v>
      </c>
      <c r="B58" s="55" t="s">
        <v>17</v>
      </c>
      <c r="C58" s="55"/>
      <c r="D58" s="54" t="s">
        <v>191</v>
      </c>
      <c r="E58" s="54"/>
      <c r="F58" s="56">
        <f>0.79*H4*C6</f>
        <v>108811.44</v>
      </c>
      <c r="G58" s="56"/>
    </row>
    <row r="59" spans="1:7" ht="60.75" customHeight="1">
      <c r="A59" s="17">
        <v>5</v>
      </c>
      <c r="B59" s="55" t="s">
        <v>18</v>
      </c>
      <c r="C59" s="55"/>
      <c r="D59" s="54" t="s">
        <v>19</v>
      </c>
      <c r="E59" s="54"/>
      <c r="F59" s="56">
        <f>1*H4*C6</f>
        <v>137736</v>
      </c>
      <c r="G59" s="56"/>
    </row>
    <row r="60" spans="1:7" ht="29.25" customHeight="1">
      <c r="A60" s="17">
        <v>6</v>
      </c>
      <c r="B60" s="55" t="s">
        <v>20</v>
      </c>
      <c r="C60" s="55"/>
      <c r="D60" s="54" t="s">
        <v>66</v>
      </c>
      <c r="E60" s="54"/>
      <c r="F60" s="56">
        <f>2.69*H4*C6</f>
        <v>370509.84</v>
      </c>
      <c r="G60" s="56"/>
    </row>
    <row r="61" spans="1:7" ht="29.25" customHeight="1">
      <c r="A61" s="17">
        <v>7</v>
      </c>
      <c r="B61" s="55" t="s">
        <v>21</v>
      </c>
      <c r="C61" s="55"/>
      <c r="D61" s="53" t="s">
        <v>66</v>
      </c>
      <c r="E61" s="49"/>
      <c r="F61" s="56">
        <f>2.20416666666*H4*C6</f>
        <v>303593.09999908175</v>
      </c>
      <c r="G61" s="56"/>
    </row>
    <row r="62" spans="1:7" ht="45" customHeight="1">
      <c r="A62" s="17">
        <v>8</v>
      </c>
      <c r="B62" s="55" t="s">
        <v>22</v>
      </c>
      <c r="C62" s="55"/>
      <c r="D62" s="53" t="s">
        <v>192</v>
      </c>
      <c r="E62" s="49"/>
      <c r="F62" s="56">
        <f>0.2525*H4*C6</f>
        <v>34778.340000000004</v>
      </c>
      <c r="G62" s="56"/>
    </row>
    <row r="63" spans="1:7" ht="31.5" customHeight="1">
      <c r="A63" s="9"/>
      <c r="B63" s="55" t="s">
        <v>23</v>
      </c>
      <c r="C63" s="55"/>
      <c r="D63" s="54"/>
      <c r="E63" s="54"/>
      <c r="F63" s="56">
        <f>SUM(F55:G62)</f>
        <v>1273369.3199986229</v>
      </c>
      <c r="G63" s="56"/>
    </row>
    <row r="65" spans="1:7">
      <c r="A65" s="1" t="s">
        <v>24</v>
      </c>
    </row>
    <row r="67" spans="1:7" ht="54.75" customHeight="1">
      <c r="A67" s="9" t="s">
        <v>8</v>
      </c>
      <c r="B67" s="54" t="s">
        <v>25</v>
      </c>
      <c r="C67" s="54"/>
      <c r="D67" s="53" t="s">
        <v>26</v>
      </c>
      <c r="E67" s="49"/>
      <c r="F67" s="53" t="s">
        <v>27</v>
      </c>
      <c r="G67" s="49"/>
    </row>
    <row r="68" spans="1:7" ht="17.25" customHeight="1">
      <c r="A68" s="9">
        <v>1</v>
      </c>
      <c r="B68" s="45" t="s">
        <v>79</v>
      </c>
      <c r="C68" s="45"/>
      <c r="D68" s="57" t="s">
        <v>80</v>
      </c>
      <c r="E68" s="57"/>
      <c r="F68" s="40">
        <v>5899.13</v>
      </c>
      <c r="G68" s="41"/>
    </row>
    <row r="69" spans="1:7" ht="15.75" customHeight="1">
      <c r="A69" s="9">
        <v>2</v>
      </c>
      <c r="B69" s="45" t="s">
        <v>81</v>
      </c>
      <c r="C69" s="45"/>
      <c r="D69" s="57" t="s">
        <v>80</v>
      </c>
      <c r="E69" s="57"/>
      <c r="F69" s="40">
        <v>8168.59</v>
      </c>
      <c r="G69" s="41"/>
    </row>
    <row r="70" spans="1:7" ht="18" customHeight="1">
      <c r="A70" s="11">
        <v>3</v>
      </c>
      <c r="B70" s="45" t="s">
        <v>82</v>
      </c>
      <c r="C70" s="45"/>
      <c r="D70" s="57" t="s">
        <v>80</v>
      </c>
      <c r="E70" s="57"/>
      <c r="F70" s="40">
        <v>3481.99</v>
      </c>
      <c r="G70" s="41"/>
    </row>
    <row r="71" spans="1:7" ht="31.5" customHeight="1">
      <c r="A71" s="11">
        <v>4</v>
      </c>
      <c r="B71" s="45" t="s">
        <v>83</v>
      </c>
      <c r="C71" s="45"/>
      <c r="D71" s="57" t="s">
        <v>80</v>
      </c>
      <c r="E71" s="57"/>
      <c r="F71" s="40">
        <v>969.22</v>
      </c>
      <c r="G71" s="41"/>
    </row>
    <row r="72" spans="1:7" ht="18" customHeight="1">
      <c r="A72" s="11">
        <v>5</v>
      </c>
      <c r="B72" s="45" t="s">
        <v>84</v>
      </c>
      <c r="C72" s="45"/>
      <c r="D72" s="57" t="s">
        <v>80</v>
      </c>
      <c r="E72" s="57"/>
      <c r="F72" s="40">
        <v>3033.31</v>
      </c>
      <c r="G72" s="41"/>
    </row>
    <row r="73" spans="1:7" ht="34.5" customHeight="1">
      <c r="A73" s="11">
        <v>6</v>
      </c>
      <c r="B73" s="45" t="s">
        <v>85</v>
      </c>
      <c r="C73" s="45"/>
      <c r="D73" s="57" t="s">
        <v>80</v>
      </c>
      <c r="E73" s="57"/>
      <c r="F73" s="40">
        <v>626.5</v>
      </c>
      <c r="G73" s="41"/>
    </row>
    <row r="74" spans="1:7" ht="17.25" customHeight="1">
      <c r="A74" s="11">
        <v>7</v>
      </c>
      <c r="B74" s="45" t="s">
        <v>86</v>
      </c>
      <c r="C74" s="45"/>
      <c r="D74" s="57" t="s">
        <v>80</v>
      </c>
      <c r="E74" s="57"/>
      <c r="F74" s="40">
        <v>5111.37</v>
      </c>
      <c r="G74" s="41"/>
    </row>
    <row r="75" spans="1:7" ht="35.25" customHeight="1">
      <c r="A75" s="11">
        <v>8</v>
      </c>
      <c r="B75" s="45" t="s">
        <v>245</v>
      </c>
      <c r="C75" s="45"/>
      <c r="D75" s="57" t="s">
        <v>80</v>
      </c>
      <c r="E75" s="57"/>
      <c r="F75" s="40">
        <v>1265.83</v>
      </c>
      <c r="G75" s="41"/>
    </row>
    <row r="76" spans="1:7">
      <c r="A76" s="11">
        <v>9</v>
      </c>
      <c r="B76" s="45" t="s">
        <v>87</v>
      </c>
      <c r="C76" s="45"/>
      <c r="D76" s="57" t="s">
        <v>80</v>
      </c>
      <c r="E76" s="57"/>
      <c r="F76" s="40">
        <v>1417.51</v>
      </c>
      <c r="G76" s="41"/>
    </row>
    <row r="77" spans="1:7" ht="63" customHeight="1">
      <c r="A77" s="11">
        <v>10</v>
      </c>
      <c r="B77" s="45" t="s">
        <v>104</v>
      </c>
      <c r="C77" s="45"/>
      <c r="D77" s="57" t="s">
        <v>80</v>
      </c>
      <c r="E77" s="57"/>
      <c r="F77" s="40">
        <v>81.59</v>
      </c>
      <c r="G77" s="41"/>
    </row>
    <row r="78" spans="1:7" ht="63.75" customHeight="1">
      <c r="A78" s="11">
        <v>11</v>
      </c>
      <c r="B78" s="45" t="s">
        <v>105</v>
      </c>
      <c r="C78" s="45"/>
      <c r="D78" s="57" t="s">
        <v>80</v>
      </c>
      <c r="E78" s="57"/>
      <c r="F78" s="40">
        <v>61.76</v>
      </c>
      <c r="G78" s="41"/>
    </row>
    <row r="79" spans="1:7" ht="19.5" customHeight="1">
      <c r="A79" s="11">
        <v>12</v>
      </c>
      <c r="B79" s="45" t="s">
        <v>169</v>
      </c>
      <c r="C79" s="45"/>
      <c r="D79" s="57" t="s">
        <v>80</v>
      </c>
      <c r="E79" s="57"/>
      <c r="F79" s="40">
        <v>4744</v>
      </c>
      <c r="G79" s="41"/>
    </row>
    <row r="80" spans="1:7" ht="30.75" customHeight="1">
      <c r="A80" s="11">
        <v>13</v>
      </c>
      <c r="B80" s="45" t="s">
        <v>88</v>
      </c>
      <c r="C80" s="45"/>
      <c r="D80" s="57" t="s">
        <v>89</v>
      </c>
      <c r="E80" s="57"/>
      <c r="F80" s="40">
        <v>1501.27</v>
      </c>
      <c r="G80" s="41"/>
    </row>
    <row r="81" spans="1:7" ht="32.25" customHeight="1">
      <c r="A81" s="11">
        <v>14</v>
      </c>
      <c r="B81" s="45" t="s">
        <v>90</v>
      </c>
      <c r="C81" s="45"/>
      <c r="D81" s="57" t="s">
        <v>89</v>
      </c>
      <c r="E81" s="57"/>
      <c r="F81" s="40">
        <v>926.92</v>
      </c>
      <c r="G81" s="41"/>
    </row>
    <row r="82" spans="1:7" ht="30.75" customHeight="1">
      <c r="A82" s="11">
        <v>15</v>
      </c>
      <c r="B82" s="45" t="s">
        <v>90</v>
      </c>
      <c r="C82" s="45"/>
      <c r="D82" s="57" t="s">
        <v>89</v>
      </c>
      <c r="E82" s="57"/>
      <c r="F82" s="40">
        <v>1257.78</v>
      </c>
      <c r="G82" s="41"/>
    </row>
    <row r="83" spans="1:7" ht="32.25" customHeight="1">
      <c r="A83" s="11">
        <v>16</v>
      </c>
      <c r="B83" s="45" t="s">
        <v>91</v>
      </c>
      <c r="C83" s="45"/>
      <c r="D83" s="57" t="s">
        <v>89</v>
      </c>
      <c r="E83" s="57"/>
      <c r="F83" s="40">
        <v>7704.46</v>
      </c>
      <c r="G83" s="41"/>
    </row>
    <row r="84" spans="1:7" ht="33" customHeight="1">
      <c r="A84" s="11">
        <v>17</v>
      </c>
      <c r="B84" s="45" t="s">
        <v>92</v>
      </c>
      <c r="C84" s="45"/>
      <c r="D84" s="57" t="s">
        <v>89</v>
      </c>
      <c r="E84" s="57"/>
      <c r="F84" s="40">
        <v>3547.09</v>
      </c>
      <c r="G84" s="41"/>
    </row>
    <row r="85" spans="1:7" ht="47.25" customHeight="1">
      <c r="A85" s="11">
        <v>18</v>
      </c>
      <c r="B85" s="45" t="s">
        <v>93</v>
      </c>
      <c r="C85" s="45"/>
      <c r="D85" s="57" t="s">
        <v>89</v>
      </c>
      <c r="E85" s="57"/>
      <c r="F85" s="40">
        <v>596.07000000000005</v>
      </c>
      <c r="G85" s="41"/>
    </row>
    <row r="86" spans="1:7" ht="31.5" customHeight="1">
      <c r="A86" s="11">
        <v>19</v>
      </c>
      <c r="B86" s="45" t="s">
        <v>94</v>
      </c>
      <c r="C86" s="45"/>
      <c r="D86" s="57" t="s">
        <v>89</v>
      </c>
      <c r="E86" s="57"/>
      <c r="F86" s="40">
        <v>1350.82</v>
      </c>
      <c r="G86" s="41"/>
    </row>
    <row r="87" spans="1:7" ht="33" customHeight="1">
      <c r="A87" s="11">
        <v>20</v>
      </c>
      <c r="B87" s="45" t="s">
        <v>95</v>
      </c>
      <c r="C87" s="45"/>
      <c r="D87" s="57" t="s">
        <v>89</v>
      </c>
      <c r="E87" s="57"/>
      <c r="F87" s="40">
        <v>2515.56</v>
      </c>
      <c r="G87" s="41"/>
    </row>
    <row r="88" spans="1:7" ht="30.75" customHeight="1">
      <c r="A88" s="11">
        <v>21</v>
      </c>
      <c r="B88" s="45" t="s">
        <v>96</v>
      </c>
      <c r="C88" s="45"/>
      <c r="D88" s="57" t="s">
        <v>89</v>
      </c>
      <c r="E88" s="57"/>
      <c r="F88" s="40">
        <v>330.86</v>
      </c>
      <c r="G88" s="41"/>
    </row>
    <row r="89" spans="1:7" ht="34.5" customHeight="1">
      <c r="A89" s="11">
        <v>22</v>
      </c>
      <c r="B89" s="45" t="s">
        <v>246</v>
      </c>
      <c r="C89" s="45"/>
      <c r="D89" s="57" t="s">
        <v>89</v>
      </c>
      <c r="E89" s="57"/>
      <c r="F89" s="40">
        <v>931.09</v>
      </c>
      <c r="G89" s="41"/>
    </row>
    <row r="90" spans="1:7" ht="33.75" customHeight="1">
      <c r="A90" s="11">
        <v>23</v>
      </c>
      <c r="B90" s="45" t="s">
        <v>97</v>
      </c>
      <c r="C90" s="45"/>
      <c r="D90" s="57" t="s">
        <v>89</v>
      </c>
      <c r="E90" s="57"/>
      <c r="F90" s="40">
        <v>1110.31</v>
      </c>
      <c r="G90" s="41"/>
    </row>
    <row r="91" spans="1:7" ht="30.75" customHeight="1">
      <c r="A91" s="11">
        <v>24</v>
      </c>
      <c r="B91" s="45" t="s">
        <v>98</v>
      </c>
      <c r="C91" s="45"/>
      <c r="D91" s="57" t="s">
        <v>89</v>
      </c>
      <c r="E91" s="57"/>
      <c r="F91" s="40">
        <v>931.09</v>
      </c>
      <c r="G91" s="41"/>
    </row>
    <row r="92" spans="1:7" ht="48" customHeight="1">
      <c r="A92" s="11">
        <v>25</v>
      </c>
      <c r="B92" s="45" t="s">
        <v>247</v>
      </c>
      <c r="C92" s="45"/>
      <c r="D92" s="57" t="s">
        <v>89</v>
      </c>
      <c r="E92" s="57"/>
      <c r="F92" s="40">
        <v>2196.44</v>
      </c>
      <c r="G92" s="41"/>
    </row>
    <row r="93" spans="1:7" ht="33" customHeight="1">
      <c r="A93" s="11">
        <v>26</v>
      </c>
      <c r="B93" s="45" t="s">
        <v>187</v>
      </c>
      <c r="C93" s="45"/>
      <c r="D93" s="57" t="s">
        <v>89</v>
      </c>
      <c r="E93" s="57"/>
      <c r="F93" s="40">
        <v>1862.18</v>
      </c>
      <c r="G93" s="41"/>
    </row>
    <row r="94" spans="1:7" ht="30.75" customHeight="1">
      <c r="A94" s="11">
        <v>27</v>
      </c>
      <c r="B94" s="45" t="s">
        <v>187</v>
      </c>
      <c r="C94" s="45"/>
      <c r="D94" s="57" t="s">
        <v>89</v>
      </c>
      <c r="E94" s="57"/>
      <c r="F94" s="40">
        <v>931.09</v>
      </c>
      <c r="G94" s="41"/>
    </row>
    <row r="95" spans="1:7" ht="48.75" customHeight="1">
      <c r="A95" s="11">
        <v>28</v>
      </c>
      <c r="B95" s="45" t="s">
        <v>101</v>
      </c>
      <c r="C95" s="45"/>
      <c r="D95" s="57" t="s">
        <v>89</v>
      </c>
      <c r="E95" s="57"/>
      <c r="F95" s="40">
        <v>88.75</v>
      </c>
      <c r="G95" s="41"/>
    </row>
    <row r="96" spans="1:7" ht="64.5" customHeight="1">
      <c r="A96" s="11">
        <v>29</v>
      </c>
      <c r="B96" s="45" t="s">
        <v>102</v>
      </c>
      <c r="C96" s="45"/>
      <c r="D96" s="57" t="s">
        <v>89</v>
      </c>
      <c r="E96" s="57"/>
      <c r="F96" s="40">
        <v>44.37</v>
      </c>
      <c r="G96" s="41"/>
    </row>
    <row r="97" spans="1:7" ht="48" customHeight="1">
      <c r="A97" s="11">
        <v>30</v>
      </c>
      <c r="B97" s="45" t="s">
        <v>99</v>
      </c>
      <c r="C97" s="45"/>
      <c r="D97" s="57" t="s">
        <v>89</v>
      </c>
      <c r="E97" s="57"/>
      <c r="F97" s="40">
        <v>65.349999999999994</v>
      </c>
      <c r="G97" s="41"/>
    </row>
    <row r="98" spans="1:7" ht="63" customHeight="1">
      <c r="A98" s="11">
        <v>31</v>
      </c>
      <c r="B98" s="45" t="s">
        <v>100</v>
      </c>
      <c r="C98" s="45"/>
      <c r="D98" s="57" t="s">
        <v>89</v>
      </c>
      <c r="E98" s="57"/>
      <c r="F98" s="40">
        <v>99.76</v>
      </c>
      <c r="G98" s="41"/>
    </row>
    <row r="99" spans="1:7" ht="61.5" customHeight="1">
      <c r="A99" s="11">
        <v>32</v>
      </c>
      <c r="B99" s="45" t="s">
        <v>103</v>
      </c>
      <c r="C99" s="45"/>
      <c r="D99" s="57" t="s">
        <v>89</v>
      </c>
      <c r="E99" s="57"/>
      <c r="F99" s="40">
        <v>78.790000000000006</v>
      </c>
      <c r="G99" s="41"/>
    </row>
    <row r="100" spans="1:7" ht="31.5" customHeight="1">
      <c r="A100" s="11">
        <v>33</v>
      </c>
      <c r="B100" s="45" t="s">
        <v>106</v>
      </c>
      <c r="C100" s="45"/>
      <c r="D100" s="57" t="s">
        <v>89</v>
      </c>
      <c r="E100" s="57"/>
      <c r="F100" s="40">
        <v>1000.68</v>
      </c>
      <c r="G100" s="41"/>
    </row>
    <row r="101" spans="1:7" ht="32.25" customHeight="1">
      <c r="A101" s="11">
        <v>34</v>
      </c>
      <c r="B101" s="45" t="s">
        <v>106</v>
      </c>
      <c r="C101" s="45"/>
      <c r="D101" s="57" t="s">
        <v>89</v>
      </c>
      <c r="E101" s="57"/>
      <c r="F101" s="40">
        <v>1248.45</v>
      </c>
      <c r="G101" s="41"/>
    </row>
    <row r="102" spans="1:7" ht="31.5" customHeight="1">
      <c r="A102" s="11">
        <v>35</v>
      </c>
      <c r="B102" s="45" t="s">
        <v>106</v>
      </c>
      <c r="C102" s="45"/>
      <c r="D102" s="57" t="s">
        <v>89</v>
      </c>
      <c r="E102" s="57"/>
      <c r="F102" s="40">
        <v>1000.68</v>
      </c>
      <c r="G102" s="41"/>
    </row>
    <row r="103" spans="1:7" ht="30.75" customHeight="1">
      <c r="A103" s="11">
        <v>36</v>
      </c>
      <c r="B103" s="45" t="s">
        <v>106</v>
      </c>
      <c r="C103" s="45"/>
      <c r="D103" s="57" t="s">
        <v>89</v>
      </c>
      <c r="E103" s="57"/>
      <c r="F103" s="40">
        <v>1000.68</v>
      </c>
      <c r="G103" s="41"/>
    </row>
    <row r="104" spans="1:7" ht="30.75" customHeight="1">
      <c r="A104" s="11">
        <v>37</v>
      </c>
      <c r="B104" s="45" t="s">
        <v>106</v>
      </c>
      <c r="C104" s="45"/>
      <c r="D104" s="57" t="s">
        <v>89</v>
      </c>
      <c r="E104" s="57"/>
      <c r="F104" s="40">
        <v>1000.68</v>
      </c>
      <c r="G104" s="41"/>
    </row>
    <row r="105" spans="1:7" ht="50.25" customHeight="1">
      <c r="A105" s="11">
        <v>38</v>
      </c>
      <c r="B105" s="45" t="s">
        <v>107</v>
      </c>
      <c r="C105" s="45"/>
      <c r="D105" s="57" t="s">
        <v>108</v>
      </c>
      <c r="E105" s="57"/>
      <c r="F105" s="40">
        <v>88.75</v>
      </c>
      <c r="G105" s="41"/>
    </row>
    <row r="106" spans="1:7" ht="62.25" customHeight="1">
      <c r="A106" s="11">
        <v>39</v>
      </c>
      <c r="B106" s="45" t="s">
        <v>109</v>
      </c>
      <c r="C106" s="45"/>
      <c r="D106" s="57" t="s">
        <v>108</v>
      </c>
      <c r="E106" s="57"/>
      <c r="F106" s="40">
        <v>65.349999999999994</v>
      </c>
      <c r="G106" s="41"/>
    </row>
    <row r="107" spans="1:7" ht="48.75" customHeight="1">
      <c r="A107" s="11">
        <v>40</v>
      </c>
      <c r="B107" s="45" t="s">
        <v>110</v>
      </c>
      <c r="C107" s="45"/>
      <c r="D107" s="57" t="s">
        <v>108</v>
      </c>
      <c r="E107" s="57"/>
      <c r="F107" s="40">
        <v>77.739999999999995</v>
      </c>
      <c r="G107" s="41"/>
    </row>
    <row r="108" spans="1:7" ht="47.25" customHeight="1">
      <c r="A108" s="11">
        <v>41</v>
      </c>
      <c r="B108" s="45" t="s">
        <v>111</v>
      </c>
      <c r="C108" s="45"/>
      <c r="D108" s="57" t="s">
        <v>108</v>
      </c>
      <c r="E108" s="57"/>
      <c r="F108" s="40">
        <v>55.39</v>
      </c>
      <c r="G108" s="41"/>
    </row>
    <row r="109" spans="1:7" ht="46.5" customHeight="1">
      <c r="A109" s="11">
        <v>42</v>
      </c>
      <c r="B109" s="45" t="s">
        <v>112</v>
      </c>
      <c r="C109" s="45"/>
      <c r="D109" s="57" t="s">
        <v>108</v>
      </c>
      <c r="E109" s="57"/>
      <c r="F109" s="40">
        <v>55.39</v>
      </c>
      <c r="G109" s="41"/>
    </row>
    <row r="110" spans="1:7" ht="30.75" customHeight="1">
      <c r="A110" s="11">
        <v>43</v>
      </c>
      <c r="B110" s="45" t="s">
        <v>113</v>
      </c>
      <c r="C110" s="45"/>
      <c r="D110" s="57" t="s">
        <v>108</v>
      </c>
      <c r="E110" s="57"/>
      <c r="F110" s="40">
        <v>1326.63</v>
      </c>
      <c r="G110" s="41"/>
    </row>
    <row r="111" spans="1:7" ht="32.25" customHeight="1">
      <c r="A111" s="11">
        <v>44</v>
      </c>
      <c r="B111" s="45" t="s">
        <v>106</v>
      </c>
      <c r="C111" s="45"/>
      <c r="D111" s="57" t="s">
        <v>108</v>
      </c>
      <c r="E111" s="57"/>
      <c r="F111" s="40">
        <v>1858.16</v>
      </c>
      <c r="G111" s="41"/>
    </row>
    <row r="112" spans="1:7" ht="35.25" customHeight="1">
      <c r="A112" s="11">
        <v>45</v>
      </c>
      <c r="B112" s="45" t="s">
        <v>106</v>
      </c>
      <c r="C112" s="45"/>
      <c r="D112" s="57" t="s">
        <v>108</v>
      </c>
      <c r="E112" s="57"/>
      <c r="F112" s="40">
        <v>504.97</v>
      </c>
      <c r="G112" s="41"/>
    </row>
    <row r="113" spans="1:7" ht="33" customHeight="1">
      <c r="A113" s="11">
        <v>46</v>
      </c>
      <c r="B113" s="45" t="s">
        <v>106</v>
      </c>
      <c r="C113" s="45"/>
      <c r="D113" s="57" t="s">
        <v>108</v>
      </c>
      <c r="E113" s="57"/>
      <c r="F113" s="40">
        <v>1078.8699999999999</v>
      </c>
      <c r="G113" s="41"/>
    </row>
    <row r="114" spans="1:7" ht="32.25" customHeight="1">
      <c r="A114" s="11">
        <v>47</v>
      </c>
      <c r="B114" s="45" t="s">
        <v>106</v>
      </c>
      <c r="C114" s="45"/>
      <c r="D114" s="57" t="s">
        <v>108</v>
      </c>
      <c r="E114" s="57"/>
      <c r="F114" s="40">
        <v>1009.95</v>
      </c>
      <c r="G114" s="41"/>
    </row>
    <row r="115" spans="1:7" ht="34.5" customHeight="1">
      <c r="A115" s="11">
        <v>48</v>
      </c>
      <c r="B115" s="45" t="s">
        <v>106</v>
      </c>
      <c r="C115" s="45"/>
      <c r="D115" s="57" t="s">
        <v>108</v>
      </c>
      <c r="E115" s="57"/>
      <c r="F115" s="40">
        <v>1009.95</v>
      </c>
      <c r="G115" s="41"/>
    </row>
    <row r="116" spans="1:7" ht="33" customHeight="1">
      <c r="A116" s="11">
        <v>49</v>
      </c>
      <c r="B116" s="45" t="s">
        <v>106</v>
      </c>
      <c r="C116" s="45"/>
      <c r="D116" s="57" t="s">
        <v>108</v>
      </c>
      <c r="E116" s="57"/>
      <c r="F116" s="40">
        <v>803.83</v>
      </c>
      <c r="G116" s="41"/>
    </row>
    <row r="117" spans="1:7" ht="33.75" customHeight="1">
      <c r="A117" s="11">
        <v>50</v>
      </c>
      <c r="B117" s="45" t="s">
        <v>106</v>
      </c>
      <c r="C117" s="45"/>
      <c r="D117" s="57" t="s">
        <v>108</v>
      </c>
      <c r="E117" s="57"/>
      <c r="F117" s="40">
        <v>803.83</v>
      </c>
      <c r="G117" s="41"/>
    </row>
    <row r="118" spans="1:7" ht="31.5" customHeight="1">
      <c r="A118" s="11">
        <v>51</v>
      </c>
      <c r="B118" s="45" t="s">
        <v>106</v>
      </c>
      <c r="C118" s="45"/>
      <c r="D118" s="57" t="s">
        <v>108</v>
      </c>
      <c r="E118" s="57"/>
      <c r="F118" s="40">
        <v>1009.95</v>
      </c>
      <c r="G118" s="41"/>
    </row>
    <row r="119" spans="1:7" ht="32.25" customHeight="1">
      <c r="A119" s="11">
        <v>52</v>
      </c>
      <c r="B119" s="36" t="s">
        <v>114</v>
      </c>
      <c r="C119" s="37"/>
      <c r="D119" s="38" t="s">
        <v>108</v>
      </c>
      <c r="E119" s="39"/>
      <c r="F119" s="40">
        <v>2774.21</v>
      </c>
      <c r="G119" s="41"/>
    </row>
    <row r="120" spans="1:7" ht="18" customHeight="1">
      <c r="A120" s="11">
        <v>53</v>
      </c>
      <c r="B120" s="45" t="s">
        <v>115</v>
      </c>
      <c r="C120" s="45"/>
      <c r="D120" s="57" t="s">
        <v>108</v>
      </c>
      <c r="E120" s="57"/>
      <c r="F120" s="40">
        <v>2558.5300000000002</v>
      </c>
      <c r="G120" s="41"/>
    </row>
    <row r="121" spans="1:7" ht="33" customHeight="1">
      <c r="A121" s="11">
        <v>54</v>
      </c>
      <c r="B121" s="45" t="s">
        <v>116</v>
      </c>
      <c r="C121" s="45"/>
      <c r="D121" s="57" t="s">
        <v>108</v>
      </c>
      <c r="E121" s="57"/>
      <c r="F121" s="40">
        <v>1943.04</v>
      </c>
      <c r="G121" s="41"/>
    </row>
    <row r="122" spans="1:7" ht="32.25" customHeight="1">
      <c r="A122" s="11">
        <v>55</v>
      </c>
      <c r="B122" s="45" t="s">
        <v>117</v>
      </c>
      <c r="C122" s="45"/>
      <c r="D122" s="57" t="s">
        <v>108</v>
      </c>
      <c r="E122" s="57"/>
      <c r="F122" s="40">
        <v>3942.73</v>
      </c>
      <c r="G122" s="41"/>
    </row>
    <row r="123" spans="1:7" ht="16.5" customHeight="1">
      <c r="A123" s="11">
        <v>56</v>
      </c>
      <c r="B123" s="45" t="s">
        <v>118</v>
      </c>
      <c r="C123" s="45"/>
      <c r="D123" s="57" t="s">
        <v>108</v>
      </c>
      <c r="E123" s="57"/>
      <c r="F123" s="40">
        <v>1318.3</v>
      </c>
      <c r="G123" s="41"/>
    </row>
    <row r="124" spans="1:7" ht="35.25" customHeight="1">
      <c r="A124" s="11">
        <v>57</v>
      </c>
      <c r="B124" s="45" t="s">
        <v>119</v>
      </c>
      <c r="C124" s="45"/>
      <c r="D124" s="57" t="s">
        <v>108</v>
      </c>
      <c r="E124" s="57"/>
      <c r="F124" s="40">
        <v>3191.38</v>
      </c>
      <c r="G124" s="41"/>
    </row>
    <row r="125" spans="1:7" ht="50.25" customHeight="1">
      <c r="A125" s="11">
        <v>58</v>
      </c>
      <c r="B125" s="45" t="s">
        <v>121</v>
      </c>
      <c r="C125" s="45"/>
      <c r="D125" s="57" t="s">
        <v>120</v>
      </c>
      <c r="E125" s="57"/>
      <c r="F125" s="40">
        <v>31.22</v>
      </c>
      <c r="G125" s="41"/>
    </row>
    <row r="126" spans="1:7" ht="46.5" customHeight="1">
      <c r="A126" s="11">
        <v>59</v>
      </c>
      <c r="B126" s="45" t="s">
        <v>122</v>
      </c>
      <c r="C126" s="45"/>
      <c r="D126" s="57" t="s">
        <v>120</v>
      </c>
      <c r="E126" s="57"/>
      <c r="F126" s="40">
        <v>2896.01</v>
      </c>
      <c r="G126" s="41"/>
    </row>
    <row r="127" spans="1:7" ht="15" customHeight="1">
      <c r="A127" s="11">
        <v>60</v>
      </c>
      <c r="B127" s="45" t="s">
        <v>123</v>
      </c>
      <c r="C127" s="45"/>
      <c r="D127" s="57" t="s">
        <v>120</v>
      </c>
      <c r="E127" s="57"/>
      <c r="F127" s="40">
        <v>629.36</v>
      </c>
      <c r="G127" s="41"/>
    </row>
    <row r="128" spans="1:7" ht="31.5" customHeight="1">
      <c r="A128" s="11">
        <v>61</v>
      </c>
      <c r="B128" s="45" t="s">
        <v>124</v>
      </c>
      <c r="C128" s="45"/>
      <c r="D128" s="57" t="s">
        <v>120</v>
      </c>
      <c r="E128" s="57"/>
      <c r="F128" s="40">
        <v>5733.11</v>
      </c>
      <c r="G128" s="41"/>
    </row>
    <row r="129" spans="1:7" ht="15.75" customHeight="1">
      <c r="A129" s="11">
        <v>62</v>
      </c>
      <c r="B129" s="45" t="s">
        <v>125</v>
      </c>
      <c r="C129" s="45"/>
      <c r="D129" s="57" t="s">
        <v>120</v>
      </c>
      <c r="E129" s="57"/>
      <c r="F129" s="40">
        <v>4962.79</v>
      </c>
      <c r="G129" s="41"/>
    </row>
    <row r="130" spans="1:7" ht="30.75" customHeight="1">
      <c r="A130" s="11">
        <v>63</v>
      </c>
      <c r="B130" s="45" t="s">
        <v>187</v>
      </c>
      <c r="C130" s="45"/>
      <c r="D130" s="57" t="s">
        <v>120</v>
      </c>
      <c r="E130" s="57"/>
      <c r="F130" s="40">
        <v>1723.37</v>
      </c>
      <c r="G130" s="41"/>
    </row>
    <row r="131" spans="1:7" ht="33.75" customHeight="1">
      <c r="A131" s="11">
        <v>64</v>
      </c>
      <c r="B131" s="45" t="s">
        <v>187</v>
      </c>
      <c r="C131" s="45"/>
      <c r="D131" s="57" t="s">
        <v>120</v>
      </c>
      <c r="E131" s="57"/>
      <c r="F131" s="40">
        <v>540.61</v>
      </c>
      <c r="G131" s="41"/>
    </row>
    <row r="132" spans="1:7" ht="30.75" customHeight="1">
      <c r="A132" s="11">
        <v>65</v>
      </c>
      <c r="B132" s="45" t="s">
        <v>187</v>
      </c>
      <c r="C132" s="45"/>
      <c r="D132" s="57" t="s">
        <v>120</v>
      </c>
      <c r="E132" s="57"/>
      <c r="F132" s="40">
        <v>469.33</v>
      </c>
      <c r="G132" s="41"/>
    </row>
    <row r="133" spans="1:7" ht="30.75" customHeight="1">
      <c r="A133" s="11">
        <v>66</v>
      </c>
      <c r="B133" s="45" t="s">
        <v>106</v>
      </c>
      <c r="C133" s="45"/>
      <c r="D133" s="57" t="s">
        <v>120</v>
      </c>
      <c r="E133" s="57"/>
      <c r="F133" s="40">
        <v>1083.17</v>
      </c>
      <c r="G133" s="41"/>
    </row>
    <row r="134" spans="1:7" ht="33.75" customHeight="1">
      <c r="A134" s="11">
        <v>67</v>
      </c>
      <c r="B134" s="45" t="s">
        <v>106</v>
      </c>
      <c r="C134" s="45"/>
      <c r="D134" s="57" t="s">
        <v>120</v>
      </c>
      <c r="E134" s="57"/>
      <c r="F134" s="40">
        <v>1289.29</v>
      </c>
      <c r="G134" s="41"/>
    </row>
    <row r="135" spans="1:7" ht="31.5" customHeight="1">
      <c r="A135" s="11">
        <v>68</v>
      </c>
      <c r="B135" s="45" t="s">
        <v>106</v>
      </c>
      <c r="C135" s="45"/>
      <c r="D135" s="57" t="s">
        <v>120</v>
      </c>
      <c r="E135" s="57"/>
      <c r="F135" s="40">
        <v>1289.29</v>
      </c>
      <c r="G135" s="41"/>
    </row>
    <row r="136" spans="1:7" ht="31.5" customHeight="1">
      <c r="A136" s="11">
        <v>69</v>
      </c>
      <c r="B136" s="45" t="s">
        <v>113</v>
      </c>
      <c r="C136" s="45"/>
      <c r="D136" s="57" t="s">
        <v>120</v>
      </c>
      <c r="E136" s="57"/>
      <c r="F136" s="40">
        <v>1289.29</v>
      </c>
      <c r="G136" s="41"/>
    </row>
    <row r="137" spans="1:7" ht="31.5" customHeight="1">
      <c r="A137" s="11">
        <v>70</v>
      </c>
      <c r="B137" s="45" t="s">
        <v>106</v>
      </c>
      <c r="C137" s="45"/>
      <c r="D137" s="57" t="s">
        <v>120</v>
      </c>
      <c r="E137" s="57"/>
      <c r="F137" s="40">
        <v>877.05</v>
      </c>
      <c r="G137" s="41"/>
    </row>
    <row r="138" spans="1:7" ht="50.25" customHeight="1">
      <c r="A138" s="11">
        <v>71</v>
      </c>
      <c r="B138" s="45" t="s">
        <v>127</v>
      </c>
      <c r="C138" s="45"/>
      <c r="D138" s="57" t="s">
        <v>126</v>
      </c>
      <c r="E138" s="57"/>
      <c r="F138" s="40">
        <v>67.78</v>
      </c>
      <c r="G138" s="41"/>
    </row>
    <row r="139" spans="1:7" ht="32.25" customHeight="1">
      <c r="A139" s="11">
        <v>72</v>
      </c>
      <c r="B139" s="45" t="s">
        <v>128</v>
      </c>
      <c r="C139" s="45"/>
      <c r="D139" s="57" t="s">
        <v>129</v>
      </c>
      <c r="E139" s="57"/>
      <c r="F139" s="40">
        <v>11768</v>
      </c>
      <c r="G139" s="41"/>
    </row>
    <row r="140" spans="1:7" ht="19.5" customHeight="1">
      <c r="A140" s="11">
        <v>73</v>
      </c>
      <c r="B140" s="45" t="s">
        <v>130</v>
      </c>
      <c r="C140" s="45"/>
      <c r="D140" s="57" t="s">
        <v>129</v>
      </c>
      <c r="E140" s="57"/>
      <c r="F140" s="40">
        <v>21313</v>
      </c>
      <c r="G140" s="41"/>
    </row>
    <row r="141" spans="1:7">
      <c r="A141" s="11">
        <v>74</v>
      </c>
      <c r="B141" s="45" t="s">
        <v>131</v>
      </c>
      <c r="C141" s="45"/>
      <c r="D141" s="57" t="s">
        <v>129</v>
      </c>
      <c r="E141" s="57"/>
      <c r="F141" s="40">
        <v>330.84</v>
      </c>
      <c r="G141" s="41"/>
    </row>
    <row r="142" spans="1:7" ht="32.25" customHeight="1">
      <c r="A142" s="11">
        <v>75</v>
      </c>
      <c r="B142" s="45" t="s">
        <v>132</v>
      </c>
      <c r="C142" s="45"/>
      <c r="D142" s="57" t="s">
        <v>129</v>
      </c>
      <c r="E142" s="57"/>
      <c r="F142" s="40">
        <v>2618.19</v>
      </c>
      <c r="G142" s="41"/>
    </row>
    <row r="143" spans="1:7" ht="50.25" customHeight="1">
      <c r="A143" s="11">
        <v>76</v>
      </c>
      <c r="B143" s="45" t="s">
        <v>133</v>
      </c>
      <c r="C143" s="45"/>
      <c r="D143" s="57" t="s">
        <v>129</v>
      </c>
      <c r="E143" s="57"/>
      <c r="F143" s="40">
        <v>2156.5</v>
      </c>
      <c r="G143" s="41"/>
    </row>
    <row r="144" spans="1:7" ht="46.5" customHeight="1">
      <c r="A144" s="11">
        <v>77</v>
      </c>
      <c r="B144" s="45" t="s">
        <v>134</v>
      </c>
      <c r="C144" s="45"/>
      <c r="D144" s="57" t="s">
        <v>129</v>
      </c>
      <c r="E144" s="57"/>
      <c r="F144" s="40">
        <v>4364.57</v>
      </c>
      <c r="G144" s="41"/>
    </row>
    <row r="145" spans="1:7" ht="31.5" customHeight="1">
      <c r="A145" s="11">
        <v>78</v>
      </c>
      <c r="B145" s="45" t="s">
        <v>116</v>
      </c>
      <c r="C145" s="45"/>
      <c r="D145" s="57" t="s">
        <v>129</v>
      </c>
      <c r="E145" s="57"/>
      <c r="F145" s="40">
        <v>3707.46</v>
      </c>
      <c r="G145" s="41"/>
    </row>
    <row r="146" spans="1:7" ht="33.75" customHeight="1">
      <c r="A146" s="11">
        <v>79</v>
      </c>
      <c r="B146" s="45" t="s">
        <v>261</v>
      </c>
      <c r="C146" s="45"/>
      <c r="D146" s="57" t="s">
        <v>129</v>
      </c>
      <c r="E146" s="57"/>
      <c r="F146" s="40">
        <v>1331.02</v>
      </c>
      <c r="G146" s="41"/>
    </row>
    <row r="147" spans="1:7" ht="17.25" customHeight="1">
      <c r="A147" s="14">
        <v>80</v>
      </c>
      <c r="B147" s="36" t="s">
        <v>135</v>
      </c>
      <c r="C147" s="37"/>
      <c r="D147" s="38" t="s">
        <v>129</v>
      </c>
      <c r="E147" s="39"/>
      <c r="F147" s="40">
        <v>3589.96</v>
      </c>
      <c r="G147" s="41"/>
    </row>
    <row r="148" spans="1:7" ht="33.75" customHeight="1">
      <c r="A148" s="14">
        <v>81</v>
      </c>
      <c r="B148" s="36" t="s">
        <v>136</v>
      </c>
      <c r="C148" s="37"/>
      <c r="D148" s="38" t="s">
        <v>129</v>
      </c>
      <c r="E148" s="39"/>
      <c r="F148" s="40">
        <v>1416.38</v>
      </c>
      <c r="G148" s="41"/>
    </row>
    <row r="149" spans="1:7" ht="33.75" customHeight="1">
      <c r="A149" s="14">
        <v>82</v>
      </c>
      <c r="B149" s="36" t="s">
        <v>137</v>
      </c>
      <c r="C149" s="37"/>
      <c r="D149" s="38" t="s">
        <v>129</v>
      </c>
      <c r="E149" s="39"/>
      <c r="F149" s="40">
        <v>2832.75</v>
      </c>
      <c r="G149" s="41"/>
    </row>
    <row r="150" spans="1:7" ht="17.25" customHeight="1">
      <c r="A150" s="14">
        <v>83</v>
      </c>
      <c r="B150" s="36" t="s">
        <v>138</v>
      </c>
      <c r="C150" s="37"/>
      <c r="D150" s="38" t="s">
        <v>129</v>
      </c>
      <c r="E150" s="39"/>
      <c r="F150" s="40">
        <v>1436.41</v>
      </c>
      <c r="G150" s="41"/>
    </row>
    <row r="151" spans="1:7" ht="31.5" customHeight="1">
      <c r="A151" s="14">
        <v>84</v>
      </c>
      <c r="B151" s="36" t="s">
        <v>262</v>
      </c>
      <c r="C151" s="37"/>
      <c r="D151" s="38" t="s">
        <v>129</v>
      </c>
      <c r="E151" s="39"/>
      <c r="F151" s="40">
        <v>678.52</v>
      </c>
      <c r="G151" s="41"/>
    </row>
    <row r="152" spans="1:7" ht="66" customHeight="1">
      <c r="A152" s="14">
        <v>85</v>
      </c>
      <c r="B152" s="45" t="s">
        <v>139</v>
      </c>
      <c r="C152" s="45"/>
      <c r="D152" s="38" t="s">
        <v>129</v>
      </c>
      <c r="E152" s="39"/>
      <c r="F152" s="40">
        <v>88.59</v>
      </c>
      <c r="G152" s="41"/>
    </row>
    <row r="153" spans="1:7" ht="63" customHeight="1">
      <c r="A153" s="11">
        <v>86</v>
      </c>
      <c r="B153" s="45" t="s">
        <v>140</v>
      </c>
      <c r="C153" s="45"/>
      <c r="D153" s="38" t="s">
        <v>129</v>
      </c>
      <c r="E153" s="39"/>
      <c r="F153" s="40">
        <v>61.86</v>
      </c>
      <c r="G153" s="41"/>
    </row>
    <row r="154" spans="1:7" ht="33.75" customHeight="1">
      <c r="A154" s="15">
        <v>87</v>
      </c>
      <c r="B154" s="36" t="s">
        <v>141</v>
      </c>
      <c r="C154" s="37"/>
      <c r="D154" s="38" t="s">
        <v>142</v>
      </c>
      <c r="E154" s="39"/>
      <c r="F154" s="40">
        <v>21971</v>
      </c>
      <c r="G154" s="41"/>
    </row>
    <row r="155" spans="1:7" ht="33.75" customHeight="1">
      <c r="A155" s="16">
        <v>88</v>
      </c>
      <c r="B155" s="36" t="s">
        <v>143</v>
      </c>
      <c r="C155" s="37"/>
      <c r="D155" s="38" t="s">
        <v>142</v>
      </c>
      <c r="E155" s="39"/>
      <c r="F155" s="40">
        <v>144766</v>
      </c>
      <c r="G155" s="41"/>
    </row>
    <row r="156" spans="1:7" ht="52.5" customHeight="1">
      <c r="A156" s="18">
        <v>89</v>
      </c>
      <c r="B156" s="45" t="s">
        <v>144</v>
      </c>
      <c r="C156" s="45"/>
      <c r="D156" s="38" t="s">
        <v>142</v>
      </c>
      <c r="E156" s="39"/>
      <c r="F156" s="40">
        <v>34.72</v>
      </c>
      <c r="G156" s="41"/>
    </row>
    <row r="157" spans="1:7" ht="63.75" customHeight="1">
      <c r="A157" s="18">
        <v>90</v>
      </c>
      <c r="B157" s="45" t="s">
        <v>145</v>
      </c>
      <c r="C157" s="45"/>
      <c r="D157" s="38" t="s">
        <v>142</v>
      </c>
      <c r="E157" s="39"/>
      <c r="F157" s="40">
        <v>49.22</v>
      </c>
      <c r="G157" s="41"/>
    </row>
    <row r="158" spans="1:7" ht="63.75" customHeight="1">
      <c r="A158" s="18">
        <v>91</v>
      </c>
      <c r="B158" s="45" t="s">
        <v>146</v>
      </c>
      <c r="C158" s="45"/>
      <c r="D158" s="38" t="s">
        <v>142</v>
      </c>
      <c r="E158" s="39"/>
      <c r="F158" s="40">
        <v>69.88</v>
      </c>
      <c r="G158" s="41"/>
    </row>
    <row r="159" spans="1:7" ht="32.25" customHeight="1">
      <c r="A159" s="18">
        <v>92</v>
      </c>
      <c r="B159" s="36" t="s">
        <v>147</v>
      </c>
      <c r="C159" s="37"/>
      <c r="D159" s="38" t="s">
        <v>142</v>
      </c>
      <c r="E159" s="39"/>
      <c r="F159" s="40">
        <v>4213.82</v>
      </c>
      <c r="G159" s="41"/>
    </row>
    <row r="160" spans="1:7" ht="32.25" customHeight="1">
      <c r="A160" s="18">
        <v>93</v>
      </c>
      <c r="B160" s="36" t="s">
        <v>148</v>
      </c>
      <c r="C160" s="37"/>
      <c r="D160" s="38" t="s">
        <v>142</v>
      </c>
      <c r="E160" s="39"/>
      <c r="F160" s="40">
        <v>5108.49</v>
      </c>
      <c r="G160" s="41"/>
    </row>
    <row r="161" spans="1:7">
      <c r="A161" s="18">
        <v>94</v>
      </c>
      <c r="B161" s="36" t="s">
        <v>149</v>
      </c>
      <c r="C161" s="37"/>
      <c r="D161" s="38" t="s">
        <v>142</v>
      </c>
      <c r="E161" s="39"/>
      <c r="F161" s="40">
        <v>1841.43</v>
      </c>
      <c r="G161" s="41"/>
    </row>
    <row r="162" spans="1:7">
      <c r="A162" s="18">
        <v>95</v>
      </c>
      <c r="B162" s="36" t="s">
        <v>150</v>
      </c>
      <c r="C162" s="37"/>
      <c r="D162" s="38" t="s">
        <v>142</v>
      </c>
      <c r="E162" s="39"/>
      <c r="F162" s="40">
        <v>1777.55</v>
      </c>
      <c r="G162" s="41"/>
    </row>
    <row r="163" spans="1:7" ht="34.5" customHeight="1">
      <c r="A163" s="18">
        <v>96</v>
      </c>
      <c r="B163" s="36" t="s">
        <v>151</v>
      </c>
      <c r="C163" s="37"/>
      <c r="D163" s="38" t="s">
        <v>142</v>
      </c>
      <c r="E163" s="39"/>
      <c r="F163" s="40">
        <v>1910.39</v>
      </c>
      <c r="G163" s="41"/>
    </row>
    <row r="164" spans="1:7">
      <c r="A164" s="19">
        <v>97</v>
      </c>
      <c r="B164" s="36" t="s">
        <v>152</v>
      </c>
      <c r="C164" s="37"/>
      <c r="D164" s="38" t="s">
        <v>153</v>
      </c>
      <c r="E164" s="39"/>
      <c r="F164" s="40">
        <v>11729</v>
      </c>
      <c r="G164" s="41"/>
    </row>
    <row r="165" spans="1:7">
      <c r="A165" s="19">
        <v>98</v>
      </c>
      <c r="B165" s="36" t="s">
        <v>154</v>
      </c>
      <c r="C165" s="37"/>
      <c r="D165" s="38" t="s">
        <v>153</v>
      </c>
      <c r="E165" s="39"/>
      <c r="F165" s="40">
        <v>939</v>
      </c>
      <c r="G165" s="41"/>
    </row>
    <row r="166" spans="1:7">
      <c r="A166" s="19">
        <v>99</v>
      </c>
      <c r="B166" s="36" t="s">
        <v>155</v>
      </c>
      <c r="C166" s="37"/>
      <c r="D166" s="38" t="s">
        <v>153</v>
      </c>
      <c r="E166" s="39"/>
      <c r="F166" s="40">
        <v>1296</v>
      </c>
      <c r="G166" s="41"/>
    </row>
    <row r="167" spans="1:7" ht="31.5" customHeight="1">
      <c r="A167" s="20">
        <v>100</v>
      </c>
      <c r="B167" s="36" t="s">
        <v>143</v>
      </c>
      <c r="C167" s="37"/>
      <c r="D167" s="38" t="s">
        <v>153</v>
      </c>
      <c r="E167" s="39"/>
      <c r="F167" s="40">
        <v>68727</v>
      </c>
      <c r="G167" s="41"/>
    </row>
    <row r="168" spans="1:7">
      <c r="A168" s="21">
        <v>101</v>
      </c>
      <c r="B168" s="36" t="s">
        <v>248</v>
      </c>
      <c r="C168" s="37"/>
      <c r="D168" s="38" t="s">
        <v>153</v>
      </c>
      <c r="E168" s="39"/>
      <c r="F168" s="40">
        <v>1148.77</v>
      </c>
      <c r="G168" s="41"/>
    </row>
    <row r="169" spans="1:7" ht="64.5" customHeight="1">
      <c r="A169" s="21">
        <v>102</v>
      </c>
      <c r="B169" s="45" t="s">
        <v>156</v>
      </c>
      <c r="C169" s="45"/>
      <c r="D169" s="38" t="s">
        <v>153</v>
      </c>
      <c r="E169" s="39"/>
      <c r="F169" s="40">
        <v>51</v>
      </c>
      <c r="G169" s="41"/>
    </row>
    <row r="170" spans="1:7" ht="63" customHeight="1">
      <c r="A170" s="21">
        <v>103</v>
      </c>
      <c r="B170" s="45" t="s">
        <v>157</v>
      </c>
      <c r="C170" s="45"/>
      <c r="D170" s="38" t="s">
        <v>153</v>
      </c>
      <c r="E170" s="39"/>
      <c r="F170" s="40">
        <v>72.150000000000006</v>
      </c>
      <c r="G170" s="41"/>
    </row>
    <row r="171" spans="1:7" ht="31.5" customHeight="1">
      <c r="A171" s="21">
        <v>104</v>
      </c>
      <c r="B171" s="36" t="s">
        <v>158</v>
      </c>
      <c r="C171" s="37"/>
      <c r="D171" s="38" t="s">
        <v>153</v>
      </c>
      <c r="E171" s="39"/>
      <c r="F171" s="40">
        <v>163.06</v>
      </c>
      <c r="G171" s="41"/>
    </row>
    <row r="172" spans="1:7" ht="49.5" customHeight="1">
      <c r="A172" s="21">
        <v>105</v>
      </c>
      <c r="B172" s="36" t="s">
        <v>159</v>
      </c>
      <c r="C172" s="37"/>
      <c r="D172" s="38" t="s">
        <v>153</v>
      </c>
      <c r="E172" s="39"/>
      <c r="F172" s="40">
        <v>724.09</v>
      </c>
      <c r="G172" s="41"/>
    </row>
    <row r="173" spans="1:7" ht="31.5" customHeight="1">
      <c r="A173" s="21">
        <v>106</v>
      </c>
      <c r="B173" s="36" t="s">
        <v>160</v>
      </c>
      <c r="C173" s="37"/>
      <c r="D173" s="38" t="s">
        <v>153</v>
      </c>
      <c r="E173" s="39"/>
      <c r="F173" s="40">
        <v>3331.88</v>
      </c>
      <c r="G173" s="41"/>
    </row>
    <row r="174" spans="1:7" ht="31.5" customHeight="1">
      <c r="A174" s="23">
        <v>107</v>
      </c>
      <c r="B174" s="36" t="s">
        <v>161</v>
      </c>
      <c r="C174" s="37"/>
      <c r="D174" s="38" t="s">
        <v>153</v>
      </c>
      <c r="E174" s="39"/>
      <c r="F174" s="40">
        <v>3071.42</v>
      </c>
      <c r="G174" s="41"/>
    </row>
    <row r="175" spans="1:7">
      <c r="A175" s="23">
        <v>108</v>
      </c>
      <c r="B175" s="36" t="s">
        <v>162</v>
      </c>
      <c r="C175" s="37"/>
      <c r="D175" s="38" t="s">
        <v>153</v>
      </c>
      <c r="E175" s="39"/>
      <c r="F175" s="40">
        <v>2956.29</v>
      </c>
      <c r="G175" s="41"/>
    </row>
    <row r="176" spans="1:7" ht="69" customHeight="1">
      <c r="A176" s="23">
        <v>109</v>
      </c>
      <c r="B176" s="45" t="s">
        <v>163</v>
      </c>
      <c r="C176" s="45"/>
      <c r="D176" s="38" t="s">
        <v>164</v>
      </c>
      <c r="E176" s="39"/>
      <c r="F176" s="40">
        <v>52.95</v>
      </c>
      <c r="G176" s="41"/>
    </row>
    <row r="177" spans="1:7" ht="31.5" customHeight="1">
      <c r="A177" s="23">
        <v>110</v>
      </c>
      <c r="B177" s="36" t="s">
        <v>246</v>
      </c>
      <c r="C177" s="37"/>
      <c r="D177" s="38" t="s">
        <v>164</v>
      </c>
      <c r="E177" s="39"/>
      <c r="F177" s="40">
        <v>3765.86</v>
      </c>
      <c r="G177" s="41"/>
    </row>
    <row r="178" spans="1:7" ht="15.75" customHeight="1">
      <c r="A178" s="23">
        <v>111</v>
      </c>
      <c r="B178" s="36" t="s">
        <v>165</v>
      </c>
      <c r="C178" s="37"/>
      <c r="D178" s="38" t="s">
        <v>164</v>
      </c>
      <c r="E178" s="39"/>
      <c r="F178" s="40">
        <v>2448.67</v>
      </c>
      <c r="G178" s="41"/>
    </row>
    <row r="179" spans="1:7" ht="15.75" customHeight="1">
      <c r="A179" s="23">
        <v>112</v>
      </c>
      <c r="B179" s="36" t="s">
        <v>166</v>
      </c>
      <c r="C179" s="37"/>
      <c r="D179" s="38" t="s">
        <v>164</v>
      </c>
      <c r="E179" s="39"/>
      <c r="F179" s="40">
        <v>3085.3</v>
      </c>
      <c r="G179" s="41"/>
    </row>
    <row r="180" spans="1:7" ht="21" customHeight="1">
      <c r="A180" s="23">
        <v>113</v>
      </c>
      <c r="B180" s="36" t="s">
        <v>167</v>
      </c>
      <c r="C180" s="37"/>
      <c r="D180" s="38" t="s">
        <v>164</v>
      </c>
      <c r="E180" s="39"/>
      <c r="F180" s="40">
        <v>3262.49</v>
      </c>
      <c r="G180" s="41"/>
    </row>
    <row r="181" spans="1:7" ht="31.5" customHeight="1">
      <c r="A181" s="23">
        <v>114</v>
      </c>
      <c r="B181" s="36" t="s">
        <v>168</v>
      </c>
      <c r="C181" s="37"/>
      <c r="D181" s="38" t="s">
        <v>164</v>
      </c>
      <c r="E181" s="39"/>
      <c r="F181" s="40">
        <v>3127.54</v>
      </c>
      <c r="G181" s="41"/>
    </row>
    <row r="182" spans="1:7" ht="63.75" customHeight="1">
      <c r="A182" s="24">
        <v>115</v>
      </c>
      <c r="B182" s="45" t="s">
        <v>170</v>
      </c>
      <c r="C182" s="45"/>
      <c r="D182" s="38" t="s">
        <v>171</v>
      </c>
      <c r="E182" s="39"/>
      <c r="F182" s="40">
        <v>59.93</v>
      </c>
      <c r="G182" s="41"/>
    </row>
    <row r="183" spans="1:7" ht="17.25" customHeight="1">
      <c r="A183" s="24">
        <v>116</v>
      </c>
      <c r="B183" s="36" t="s">
        <v>172</v>
      </c>
      <c r="C183" s="37"/>
      <c r="D183" s="38" t="s">
        <v>171</v>
      </c>
      <c r="E183" s="39"/>
      <c r="F183" s="40">
        <v>1751</v>
      </c>
      <c r="G183" s="41"/>
    </row>
    <row r="184" spans="1:7" ht="34.5" customHeight="1">
      <c r="A184" s="25">
        <v>117</v>
      </c>
      <c r="B184" s="36" t="s">
        <v>263</v>
      </c>
      <c r="C184" s="37"/>
      <c r="D184" s="38" t="s">
        <v>171</v>
      </c>
      <c r="E184" s="39"/>
      <c r="F184" s="40">
        <v>9877</v>
      </c>
      <c r="G184" s="41"/>
    </row>
    <row r="185" spans="1:7" ht="31.5" customHeight="1">
      <c r="A185" s="25">
        <v>118</v>
      </c>
      <c r="B185" s="36" t="s">
        <v>173</v>
      </c>
      <c r="C185" s="37"/>
      <c r="D185" s="38" t="s">
        <v>171</v>
      </c>
      <c r="E185" s="39"/>
      <c r="F185" s="40">
        <v>3033</v>
      </c>
      <c r="G185" s="41"/>
    </row>
    <row r="186" spans="1:7" ht="31.5" customHeight="1">
      <c r="A186" s="22">
        <v>119</v>
      </c>
      <c r="B186" s="36" t="s">
        <v>174</v>
      </c>
      <c r="C186" s="37"/>
      <c r="D186" s="38" t="s">
        <v>171</v>
      </c>
      <c r="E186" s="39"/>
      <c r="F186" s="40">
        <v>1664</v>
      </c>
      <c r="G186" s="41"/>
    </row>
    <row r="187" spans="1:7" ht="31.5" customHeight="1">
      <c r="A187" s="26">
        <v>120</v>
      </c>
      <c r="B187" s="36" t="s">
        <v>175</v>
      </c>
      <c r="C187" s="37"/>
      <c r="D187" s="38" t="s">
        <v>171</v>
      </c>
      <c r="E187" s="39"/>
      <c r="F187" s="40">
        <v>6415.06</v>
      </c>
      <c r="G187" s="41"/>
    </row>
    <row r="188" spans="1:7" ht="31.5" customHeight="1">
      <c r="A188" s="26">
        <v>121</v>
      </c>
      <c r="B188" s="36" t="s">
        <v>176</v>
      </c>
      <c r="C188" s="37"/>
      <c r="D188" s="38" t="s">
        <v>171</v>
      </c>
      <c r="E188" s="39"/>
      <c r="F188" s="40">
        <v>1041.68</v>
      </c>
      <c r="G188" s="41"/>
    </row>
    <row r="189" spans="1:7" ht="31.5" customHeight="1">
      <c r="A189" s="26">
        <v>122</v>
      </c>
      <c r="B189" s="36" t="s">
        <v>177</v>
      </c>
      <c r="C189" s="37"/>
      <c r="D189" s="38" t="s">
        <v>171</v>
      </c>
      <c r="E189" s="39"/>
      <c r="F189" s="40">
        <v>1644</v>
      </c>
      <c r="G189" s="41"/>
    </row>
    <row r="190" spans="1:7" ht="18.75" customHeight="1">
      <c r="A190" s="26">
        <v>123</v>
      </c>
      <c r="B190" s="36" t="s">
        <v>178</v>
      </c>
      <c r="C190" s="37"/>
      <c r="D190" s="38" t="s">
        <v>171</v>
      </c>
      <c r="E190" s="39"/>
      <c r="F190" s="40">
        <v>1362.21</v>
      </c>
      <c r="G190" s="41"/>
    </row>
    <row r="191" spans="1:7" ht="31.5" customHeight="1">
      <c r="A191" s="26">
        <v>124</v>
      </c>
      <c r="B191" s="36" t="s">
        <v>179</v>
      </c>
      <c r="C191" s="37"/>
      <c r="D191" s="38" t="s">
        <v>171</v>
      </c>
      <c r="E191" s="39"/>
      <c r="F191" s="40">
        <v>3287.99</v>
      </c>
      <c r="G191" s="41"/>
    </row>
    <row r="192" spans="1:7" ht="31.5" customHeight="1">
      <c r="A192" s="26">
        <v>125</v>
      </c>
      <c r="B192" s="36" t="s">
        <v>180</v>
      </c>
      <c r="C192" s="37"/>
      <c r="D192" s="38" t="s">
        <v>171</v>
      </c>
      <c r="E192" s="39"/>
      <c r="F192" s="40">
        <v>3355.09</v>
      </c>
      <c r="G192" s="41"/>
    </row>
    <row r="193" spans="1:7">
      <c r="A193" s="26">
        <v>126</v>
      </c>
      <c r="B193" s="36" t="s">
        <v>181</v>
      </c>
      <c r="C193" s="37"/>
      <c r="D193" s="38" t="s">
        <v>171</v>
      </c>
      <c r="E193" s="39"/>
      <c r="F193" s="40">
        <v>1644</v>
      </c>
      <c r="G193" s="41"/>
    </row>
    <row r="194" spans="1:7">
      <c r="A194" s="26">
        <v>127</v>
      </c>
      <c r="B194" s="36" t="s">
        <v>182</v>
      </c>
      <c r="C194" s="37"/>
      <c r="D194" s="38" t="s">
        <v>171</v>
      </c>
      <c r="E194" s="39"/>
      <c r="F194" s="40">
        <v>3287.99</v>
      </c>
      <c r="G194" s="41"/>
    </row>
    <row r="195" spans="1:7" ht="36" customHeight="1">
      <c r="A195" s="27">
        <v>128</v>
      </c>
      <c r="B195" s="36" t="s">
        <v>183</v>
      </c>
      <c r="C195" s="37"/>
      <c r="D195" s="38" t="s">
        <v>171</v>
      </c>
      <c r="E195" s="39"/>
      <c r="F195" s="40">
        <v>1040.6500000000001</v>
      </c>
      <c r="G195" s="41"/>
    </row>
    <row r="196" spans="1:7">
      <c r="A196" s="27">
        <v>129</v>
      </c>
      <c r="B196" s="36" t="s">
        <v>87</v>
      </c>
      <c r="C196" s="37"/>
      <c r="D196" s="38" t="s">
        <v>171</v>
      </c>
      <c r="E196" s="39"/>
      <c r="F196" s="40">
        <v>906.72</v>
      </c>
      <c r="G196" s="41"/>
    </row>
    <row r="197" spans="1:7" ht="68.25" customHeight="1">
      <c r="A197" s="28">
        <v>130</v>
      </c>
      <c r="B197" s="45" t="s">
        <v>184</v>
      </c>
      <c r="C197" s="45"/>
      <c r="D197" s="38" t="s">
        <v>185</v>
      </c>
      <c r="E197" s="39"/>
      <c r="F197" s="40">
        <v>55.11</v>
      </c>
      <c r="G197" s="41"/>
    </row>
    <row r="198" spans="1:7" ht="63.75" customHeight="1">
      <c r="A198" s="28">
        <v>131</v>
      </c>
      <c r="B198" s="45" t="s">
        <v>186</v>
      </c>
      <c r="C198" s="45"/>
      <c r="D198" s="38" t="s">
        <v>185</v>
      </c>
      <c r="E198" s="39"/>
      <c r="F198" s="40">
        <v>77.38</v>
      </c>
      <c r="G198" s="41"/>
    </row>
    <row r="199" spans="1:7" ht="34.5" customHeight="1">
      <c r="A199" s="29">
        <v>132</v>
      </c>
      <c r="B199" s="36" t="s">
        <v>187</v>
      </c>
      <c r="C199" s="37"/>
      <c r="D199" s="38" t="s">
        <v>185</v>
      </c>
      <c r="E199" s="39"/>
      <c r="F199" s="40">
        <v>1364.98</v>
      </c>
      <c r="G199" s="41"/>
    </row>
    <row r="200" spans="1:7" ht="31.5" customHeight="1">
      <c r="A200" s="28">
        <v>133</v>
      </c>
      <c r="B200" s="36" t="s">
        <v>187</v>
      </c>
      <c r="C200" s="37"/>
      <c r="D200" s="38" t="s">
        <v>185</v>
      </c>
      <c r="E200" s="39"/>
      <c r="F200" s="40">
        <v>1364.98</v>
      </c>
      <c r="G200" s="41"/>
    </row>
    <row r="201" spans="1:7" ht="30.75" customHeight="1">
      <c r="A201" s="30">
        <v>134</v>
      </c>
      <c r="B201" s="36" t="s">
        <v>188</v>
      </c>
      <c r="C201" s="37"/>
      <c r="D201" s="38" t="s">
        <v>185</v>
      </c>
      <c r="E201" s="39"/>
      <c r="F201" s="40">
        <v>1179.42</v>
      </c>
      <c r="G201" s="41"/>
    </row>
    <row r="202" spans="1:7" ht="37.5" customHeight="1">
      <c r="A202" s="30">
        <v>135</v>
      </c>
      <c r="B202" s="36" t="s">
        <v>189</v>
      </c>
      <c r="C202" s="37"/>
      <c r="D202" s="38" t="s">
        <v>185</v>
      </c>
      <c r="E202" s="39"/>
      <c r="F202" s="40">
        <v>4192.24</v>
      </c>
      <c r="G202" s="41"/>
    </row>
    <row r="203" spans="1:7">
      <c r="A203" s="30">
        <v>136</v>
      </c>
      <c r="B203" s="36" t="s">
        <v>190</v>
      </c>
      <c r="C203" s="37"/>
      <c r="D203" s="38" t="s">
        <v>185</v>
      </c>
      <c r="E203" s="39"/>
      <c r="F203" s="40">
        <v>1179.42</v>
      </c>
      <c r="G203" s="41"/>
    </row>
    <row r="204" spans="1:7" ht="64.5" customHeight="1">
      <c r="A204" s="32">
        <v>137</v>
      </c>
      <c r="B204" s="45" t="s">
        <v>223</v>
      </c>
      <c r="C204" s="45"/>
      <c r="D204" s="38" t="s">
        <v>224</v>
      </c>
      <c r="E204" s="39"/>
      <c r="F204" s="40">
        <v>77.55</v>
      </c>
      <c r="G204" s="41"/>
    </row>
    <row r="205" spans="1:7" ht="65.25" customHeight="1">
      <c r="A205" s="30">
        <v>138</v>
      </c>
      <c r="B205" s="45" t="s">
        <v>225</v>
      </c>
      <c r="C205" s="45"/>
      <c r="D205" s="38" t="s">
        <v>224</v>
      </c>
      <c r="E205" s="39"/>
      <c r="F205" s="40">
        <v>100.39</v>
      </c>
      <c r="G205" s="41"/>
    </row>
    <row r="206" spans="1:7">
      <c r="A206" s="33">
        <v>139</v>
      </c>
      <c r="B206" s="36" t="s">
        <v>226</v>
      </c>
      <c r="C206" s="37"/>
      <c r="D206" s="38" t="s">
        <v>224</v>
      </c>
      <c r="E206" s="39"/>
      <c r="F206" s="40">
        <v>532.89</v>
      </c>
      <c r="G206" s="41"/>
    </row>
    <row r="207" spans="1:7">
      <c r="A207" s="34">
        <v>140</v>
      </c>
      <c r="B207" s="36" t="s">
        <v>227</v>
      </c>
      <c r="C207" s="37"/>
      <c r="D207" s="38" t="s">
        <v>224</v>
      </c>
      <c r="E207" s="39"/>
      <c r="F207" s="40">
        <v>1186.46</v>
      </c>
      <c r="G207" s="41"/>
    </row>
    <row r="208" spans="1:7">
      <c r="A208" s="34">
        <v>141</v>
      </c>
      <c r="B208" s="36" t="s">
        <v>131</v>
      </c>
      <c r="C208" s="37"/>
      <c r="D208" s="38" t="s">
        <v>224</v>
      </c>
      <c r="E208" s="39"/>
      <c r="F208" s="40">
        <v>864.53</v>
      </c>
      <c r="G208" s="41"/>
    </row>
    <row r="209" spans="1:7" ht="48" customHeight="1">
      <c r="A209" s="34">
        <v>142</v>
      </c>
      <c r="B209" s="36" t="s">
        <v>228</v>
      </c>
      <c r="C209" s="37"/>
      <c r="D209" s="38" t="s">
        <v>224</v>
      </c>
      <c r="E209" s="39"/>
      <c r="F209" s="40">
        <v>1845.08</v>
      </c>
      <c r="G209" s="41"/>
    </row>
    <row r="210" spans="1:7" ht="33" customHeight="1">
      <c r="A210" s="34">
        <v>143</v>
      </c>
      <c r="B210" s="36" t="s">
        <v>229</v>
      </c>
      <c r="C210" s="37"/>
      <c r="D210" s="38" t="s">
        <v>224</v>
      </c>
      <c r="E210" s="39"/>
      <c r="F210" s="40">
        <v>1251.8499999999999</v>
      </c>
      <c r="G210" s="41"/>
    </row>
    <row r="211" spans="1:7" ht="31.5" customHeight="1">
      <c r="A211" s="34">
        <v>144</v>
      </c>
      <c r="B211" s="36" t="s">
        <v>230</v>
      </c>
      <c r="C211" s="37"/>
      <c r="D211" s="38" t="s">
        <v>224</v>
      </c>
      <c r="E211" s="39"/>
      <c r="F211" s="40">
        <v>1449.97</v>
      </c>
      <c r="G211" s="41"/>
    </row>
    <row r="212" spans="1:7">
      <c r="A212" s="34">
        <v>145</v>
      </c>
      <c r="B212" s="36" t="s">
        <v>123</v>
      </c>
      <c r="C212" s="37"/>
      <c r="D212" s="38" t="s">
        <v>224</v>
      </c>
      <c r="E212" s="39"/>
      <c r="F212" s="40">
        <v>4643.26</v>
      </c>
      <c r="G212" s="41"/>
    </row>
    <row r="213" spans="1:7" ht="36" customHeight="1">
      <c r="A213" s="34">
        <v>146</v>
      </c>
      <c r="B213" s="36" t="s">
        <v>231</v>
      </c>
      <c r="C213" s="37"/>
      <c r="D213" s="38" t="s">
        <v>224</v>
      </c>
      <c r="E213" s="39"/>
      <c r="F213" s="40">
        <v>4641.7</v>
      </c>
      <c r="G213" s="41"/>
    </row>
    <row r="214" spans="1:7" ht="46.5" customHeight="1">
      <c r="A214" s="34">
        <v>147</v>
      </c>
      <c r="B214" s="36" t="s">
        <v>232</v>
      </c>
      <c r="C214" s="37"/>
      <c r="D214" s="38" t="s">
        <v>224</v>
      </c>
      <c r="E214" s="39"/>
      <c r="F214" s="40">
        <v>4432.41</v>
      </c>
      <c r="G214" s="41"/>
    </row>
    <row r="215" spans="1:7" ht="33.75" customHeight="1">
      <c r="A215" s="34">
        <v>148</v>
      </c>
      <c r="B215" s="36" t="s">
        <v>233</v>
      </c>
      <c r="C215" s="37"/>
      <c r="D215" s="38" t="s">
        <v>224</v>
      </c>
      <c r="E215" s="39"/>
      <c r="F215" s="40">
        <v>3495.4</v>
      </c>
      <c r="G215" s="41"/>
    </row>
    <row r="216" spans="1:7" ht="34.5" customHeight="1">
      <c r="A216" s="34">
        <v>149</v>
      </c>
      <c r="B216" s="36" t="s">
        <v>234</v>
      </c>
      <c r="C216" s="37"/>
      <c r="D216" s="38" t="s">
        <v>224</v>
      </c>
      <c r="E216" s="39"/>
      <c r="F216" s="40">
        <v>1730.35</v>
      </c>
      <c r="G216" s="41"/>
    </row>
    <row r="217" spans="1:7" ht="36" customHeight="1">
      <c r="A217" s="34">
        <v>150</v>
      </c>
      <c r="B217" s="36" t="s">
        <v>235</v>
      </c>
      <c r="C217" s="37"/>
      <c r="D217" s="38" t="s">
        <v>224</v>
      </c>
      <c r="E217" s="39"/>
      <c r="F217" s="40">
        <v>1622.1</v>
      </c>
      <c r="G217" s="41"/>
    </row>
    <row r="218" spans="1:7">
      <c r="A218" s="34">
        <v>151</v>
      </c>
      <c r="B218" s="36" t="s">
        <v>236</v>
      </c>
      <c r="C218" s="37"/>
      <c r="D218" s="38" t="s">
        <v>224</v>
      </c>
      <c r="E218" s="39"/>
      <c r="F218" s="40">
        <v>1527.72</v>
      </c>
      <c r="G218" s="41"/>
    </row>
    <row r="219" spans="1:7">
      <c r="A219" s="34">
        <v>152</v>
      </c>
      <c r="B219" s="36" t="s">
        <v>237</v>
      </c>
      <c r="C219" s="37"/>
      <c r="D219" s="38" t="s">
        <v>224</v>
      </c>
      <c r="E219" s="39"/>
      <c r="F219" s="40">
        <v>2174.0100000000002</v>
      </c>
      <c r="G219" s="41"/>
    </row>
    <row r="220" spans="1:7" ht="35.25" customHeight="1">
      <c r="A220" s="34">
        <v>153</v>
      </c>
      <c r="B220" s="36" t="s">
        <v>238</v>
      </c>
      <c r="C220" s="37"/>
      <c r="D220" s="38" t="s">
        <v>224</v>
      </c>
      <c r="E220" s="39"/>
      <c r="F220" s="40">
        <v>4865.8100000000004</v>
      </c>
      <c r="G220" s="41"/>
    </row>
    <row r="221" spans="1:7" ht="36" customHeight="1">
      <c r="A221" s="34">
        <v>154</v>
      </c>
      <c r="B221" s="36" t="s">
        <v>239</v>
      </c>
      <c r="C221" s="37"/>
      <c r="D221" s="38" t="s">
        <v>224</v>
      </c>
      <c r="E221" s="39"/>
      <c r="F221" s="40">
        <v>3161.57</v>
      </c>
      <c r="G221" s="41"/>
    </row>
    <row r="222" spans="1:7" ht="33" customHeight="1">
      <c r="A222" s="34">
        <v>155</v>
      </c>
      <c r="B222" s="36" t="s">
        <v>240</v>
      </c>
      <c r="C222" s="37"/>
      <c r="D222" s="38" t="s">
        <v>224</v>
      </c>
      <c r="E222" s="39"/>
      <c r="F222" s="40">
        <v>1625.49</v>
      </c>
      <c r="G222" s="41"/>
    </row>
    <row r="223" spans="1:7">
      <c r="A223" s="34">
        <v>156</v>
      </c>
      <c r="B223" s="36" t="s">
        <v>241</v>
      </c>
      <c r="C223" s="37"/>
      <c r="D223" s="38" t="s">
        <v>224</v>
      </c>
      <c r="E223" s="39"/>
      <c r="F223" s="40">
        <v>3030.79</v>
      </c>
      <c r="G223" s="41"/>
    </row>
    <row r="224" spans="1:7" ht="62.25" customHeight="1">
      <c r="A224" s="34">
        <v>157</v>
      </c>
      <c r="B224" s="36" t="s">
        <v>242</v>
      </c>
      <c r="C224" s="37"/>
      <c r="D224" s="38" t="s">
        <v>224</v>
      </c>
      <c r="E224" s="39"/>
      <c r="F224" s="40">
        <v>4640.42</v>
      </c>
      <c r="G224" s="41"/>
    </row>
    <row r="225" spans="1:7" ht="30" customHeight="1">
      <c r="A225" s="34">
        <v>158</v>
      </c>
      <c r="B225" s="36" t="s">
        <v>229</v>
      </c>
      <c r="C225" s="37"/>
      <c r="D225" s="38" t="s">
        <v>224</v>
      </c>
      <c r="E225" s="39"/>
      <c r="F225" s="40">
        <v>5403.71</v>
      </c>
      <c r="G225" s="41"/>
    </row>
    <row r="226" spans="1:7" ht="33" customHeight="1">
      <c r="A226" s="34">
        <v>159</v>
      </c>
      <c r="B226" s="36" t="s">
        <v>243</v>
      </c>
      <c r="C226" s="37"/>
      <c r="D226" s="38" t="s">
        <v>224</v>
      </c>
      <c r="E226" s="39"/>
      <c r="F226" s="40">
        <v>1845.08</v>
      </c>
      <c r="G226" s="41"/>
    </row>
    <row r="227" spans="1:7">
      <c r="A227" s="34">
        <v>160</v>
      </c>
      <c r="B227" s="36" t="s">
        <v>244</v>
      </c>
      <c r="C227" s="37"/>
      <c r="D227" s="38" t="s">
        <v>224</v>
      </c>
      <c r="E227" s="39"/>
      <c r="F227" s="40">
        <v>1410.03</v>
      </c>
      <c r="G227" s="41"/>
    </row>
    <row r="228" spans="1:7" ht="50.25" customHeight="1">
      <c r="A228" s="9"/>
      <c r="B228" s="51" t="s">
        <v>72</v>
      </c>
      <c r="C228" s="52"/>
      <c r="D228" s="53"/>
      <c r="E228" s="49"/>
      <c r="F228" s="48">
        <f>SUM(F68:G227)</f>
        <v>573272.07999999973</v>
      </c>
      <c r="G228" s="49"/>
    </row>
    <row r="230" spans="1:7">
      <c r="A230" s="1" t="s">
        <v>28</v>
      </c>
      <c r="D230" s="7">
        <f>2.1*H4*C6</f>
        <v>289245.60000000003</v>
      </c>
      <c r="E230" s="1" t="s">
        <v>29</v>
      </c>
    </row>
    <row r="231" spans="1:7">
      <c r="A231" s="1" t="s">
        <v>30</v>
      </c>
      <c r="D231" s="7">
        <f>F238*5.3%</f>
        <v>112160.39511</v>
      </c>
      <c r="E231" s="1" t="s">
        <v>29</v>
      </c>
    </row>
    <row r="233" spans="1:7">
      <c r="A233" s="1" t="s">
        <v>43</v>
      </c>
    </row>
    <row r="234" spans="1:7">
      <c r="A234" s="1" t="s">
        <v>74</v>
      </c>
    </row>
    <row r="235" spans="1:7">
      <c r="B235" s="1" t="s">
        <v>42</v>
      </c>
      <c r="F235" s="7">
        <v>2170505.7799999998</v>
      </c>
      <c r="G235" s="1" t="s">
        <v>29</v>
      </c>
    </row>
    <row r="237" spans="1:7">
      <c r="A237" s="1" t="s">
        <v>31</v>
      </c>
    </row>
    <row r="238" spans="1:7">
      <c r="B238" s="1" t="s">
        <v>76</v>
      </c>
      <c r="F238" s="12">
        <v>2116233.87</v>
      </c>
      <c r="G238" s="1" t="s">
        <v>29</v>
      </c>
    </row>
    <row r="239" spans="1:7">
      <c r="D239" s="7"/>
    </row>
    <row r="240" spans="1:7">
      <c r="A240" s="1" t="s">
        <v>264</v>
      </c>
      <c r="D240" s="7"/>
    </row>
    <row r="241" spans="1:7">
      <c r="A241" s="1" t="s">
        <v>77</v>
      </c>
      <c r="D241" s="7"/>
      <c r="F241" s="7">
        <v>54271.91</v>
      </c>
      <c r="G241" s="1" t="s">
        <v>29</v>
      </c>
    </row>
    <row r="242" spans="1:7">
      <c r="D242" s="7"/>
    </row>
    <row r="243" spans="1:7">
      <c r="A243" s="1" t="s">
        <v>265</v>
      </c>
      <c r="D243" s="7"/>
    </row>
    <row r="244" spans="1:7">
      <c r="A244" s="1" t="s">
        <v>266</v>
      </c>
      <c r="D244" s="7"/>
      <c r="F244" s="7">
        <v>143167.06</v>
      </c>
      <c r="G244" s="1" t="s">
        <v>29</v>
      </c>
    </row>
    <row r="246" spans="1:7">
      <c r="A246" s="1" t="s">
        <v>75</v>
      </c>
    </row>
    <row r="247" spans="1:7">
      <c r="B247" s="1" t="s">
        <v>41</v>
      </c>
      <c r="F247" s="7">
        <f>F63+F228+D230</f>
        <v>2135886.9999986226</v>
      </c>
      <c r="G247" s="1" t="s">
        <v>29</v>
      </c>
    </row>
    <row r="249" spans="1:7" ht="30" customHeight="1">
      <c r="A249" s="1" t="s">
        <v>32</v>
      </c>
    </row>
    <row r="250" spans="1:7" ht="32.25" customHeight="1"/>
    <row r="251" spans="1:7" ht="28.5" customHeight="1">
      <c r="A251" s="8" t="s">
        <v>33</v>
      </c>
      <c r="B251" s="50" t="s">
        <v>34</v>
      </c>
      <c r="C251" s="50"/>
      <c r="D251" s="8" t="s">
        <v>35</v>
      </c>
      <c r="E251" s="50" t="s">
        <v>36</v>
      </c>
      <c r="F251" s="50"/>
      <c r="G251" s="8" t="s">
        <v>37</v>
      </c>
    </row>
    <row r="252" spans="1:7" ht="33.75" customHeight="1">
      <c r="A252" s="47" t="s">
        <v>38</v>
      </c>
      <c r="B252" s="46" t="s">
        <v>56</v>
      </c>
      <c r="C252" s="46"/>
      <c r="D252" s="10">
        <v>48</v>
      </c>
      <c r="E252" s="46" t="s">
        <v>58</v>
      </c>
      <c r="F252" s="46"/>
      <c r="G252" s="10">
        <v>45</v>
      </c>
    </row>
    <row r="253" spans="1:7" ht="43.5" customHeight="1">
      <c r="A253" s="47"/>
      <c r="B253" s="46" t="s">
        <v>44</v>
      </c>
      <c r="C253" s="46"/>
      <c r="D253" s="10">
        <v>18</v>
      </c>
      <c r="E253" s="46" t="s">
        <v>58</v>
      </c>
      <c r="F253" s="46"/>
      <c r="G253" s="10">
        <v>17</v>
      </c>
    </row>
    <row r="254" spans="1:7" ht="69" customHeight="1">
      <c r="A254" s="47"/>
      <c r="B254" s="46" t="s">
        <v>45</v>
      </c>
      <c r="C254" s="46"/>
      <c r="D254" s="10">
        <v>6</v>
      </c>
      <c r="E254" s="46" t="s">
        <v>58</v>
      </c>
      <c r="F254" s="46"/>
      <c r="G254" s="10">
        <v>6</v>
      </c>
    </row>
    <row r="255" spans="1:7" ht="37.5" customHeight="1">
      <c r="A255" s="10" t="s">
        <v>46</v>
      </c>
      <c r="B255" s="46" t="s">
        <v>47</v>
      </c>
      <c r="C255" s="46"/>
      <c r="D255" s="10"/>
      <c r="E255" s="46" t="s">
        <v>59</v>
      </c>
      <c r="F255" s="46"/>
      <c r="G255" s="10"/>
    </row>
    <row r="256" spans="1:7" ht="60" customHeight="1">
      <c r="A256" s="47" t="s">
        <v>48</v>
      </c>
      <c r="B256" s="46" t="s">
        <v>57</v>
      </c>
      <c r="C256" s="46"/>
      <c r="D256" s="10">
        <v>11</v>
      </c>
      <c r="E256" s="46" t="s">
        <v>60</v>
      </c>
      <c r="F256" s="46"/>
      <c r="G256" s="10">
        <v>11</v>
      </c>
    </row>
    <row r="257" spans="1:7" ht="33" customHeight="1">
      <c r="A257" s="47"/>
      <c r="B257" s="46" t="s">
        <v>49</v>
      </c>
      <c r="C257" s="46"/>
      <c r="D257" s="10">
        <v>1</v>
      </c>
      <c r="E257" s="46" t="s">
        <v>61</v>
      </c>
      <c r="F257" s="46"/>
      <c r="G257" s="10">
        <v>1</v>
      </c>
    </row>
    <row r="258" spans="1:7" ht="42.75" customHeight="1">
      <c r="A258" s="47"/>
      <c r="B258" s="46" t="s">
        <v>53</v>
      </c>
      <c r="C258" s="46"/>
      <c r="D258" s="10">
        <v>49</v>
      </c>
      <c r="E258" s="46" t="s">
        <v>62</v>
      </c>
      <c r="F258" s="46"/>
      <c r="G258" s="10">
        <v>49</v>
      </c>
    </row>
    <row r="259" spans="1:7" ht="36" customHeight="1">
      <c r="A259" s="47"/>
      <c r="B259" s="46" t="s">
        <v>54</v>
      </c>
      <c r="C259" s="46"/>
      <c r="D259" s="10">
        <v>3</v>
      </c>
      <c r="E259" s="46" t="s">
        <v>63</v>
      </c>
      <c r="F259" s="46"/>
      <c r="G259" s="10">
        <v>3</v>
      </c>
    </row>
    <row r="260" spans="1:7">
      <c r="A260" s="47"/>
      <c r="B260" s="46" t="s">
        <v>55</v>
      </c>
      <c r="C260" s="46"/>
      <c r="D260" s="10">
        <v>3</v>
      </c>
      <c r="E260" s="46" t="s">
        <v>64</v>
      </c>
      <c r="F260" s="46"/>
      <c r="G260" s="10">
        <v>3</v>
      </c>
    </row>
    <row r="261" spans="1:7">
      <c r="A261" s="47"/>
      <c r="B261" s="46" t="s">
        <v>50</v>
      </c>
      <c r="C261" s="46"/>
      <c r="D261" s="10">
        <v>1</v>
      </c>
      <c r="E261" s="46" t="s">
        <v>65</v>
      </c>
      <c r="F261" s="46"/>
      <c r="G261" s="10">
        <v>1</v>
      </c>
    </row>
    <row r="262" spans="1:7">
      <c r="A262" s="47"/>
      <c r="B262" s="46" t="s">
        <v>51</v>
      </c>
      <c r="C262" s="46"/>
      <c r="D262" s="10">
        <v>1</v>
      </c>
      <c r="E262" s="46" t="s">
        <v>60</v>
      </c>
      <c r="F262" s="46"/>
      <c r="G262" s="10">
        <v>1</v>
      </c>
    </row>
    <row r="263" spans="1:7">
      <c r="A263" s="47"/>
      <c r="B263" s="46" t="s">
        <v>52</v>
      </c>
      <c r="C263" s="46"/>
      <c r="D263" s="10">
        <v>4</v>
      </c>
      <c r="E263" s="46"/>
      <c r="F263" s="46"/>
      <c r="G263" s="10">
        <v>4</v>
      </c>
    </row>
    <row r="266" spans="1:7">
      <c r="A266" s="1" t="s">
        <v>68</v>
      </c>
      <c r="F266" s="1" t="s">
        <v>67</v>
      </c>
    </row>
    <row r="268" spans="1:7">
      <c r="A268" s="1" t="s">
        <v>71</v>
      </c>
      <c r="F268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585">
    <mergeCell ref="A43:A44"/>
    <mergeCell ref="F43:F44"/>
    <mergeCell ref="G43:G44"/>
    <mergeCell ref="A45:A46"/>
    <mergeCell ref="F45:F46"/>
    <mergeCell ref="G45:G46"/>
    <mergeCell ref="A47:A48"/>
    <mergeCell ref="F47:F48"/>
    <mergeCell ref="G47:G48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  <mergeCell ref="F225:G225"/>
    <mergeCell ref="F226:G226"/>
    <mergeCell ref="F227:G227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B225:C225"/>
    <mergeCell ref="B226:C226"/>
    <mergeCell ref="B227:C227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05:C205"/>
    <mergeCell ref="D205:E205"/>
    <mergeCell ref="F205:G205"/>
    <mergeCell ref="B201:C201"/>
    <mergeCell ref="D201:E201"/>
    <mergeCell ref="F201:G201"/>
    <mergeCell ref="B202:C202"/>
    <mergeCell ref="D202:E202"/>
    <mergeCell ref="F202:G202"/>
    <mergeCell ref="B203:C203"/>
    <mergeCell ref="D203:E203"/>
    <mergeCell ref="F203:G203"/>
    <mergeCell ref="B204:C204"/>
    <mergeCell ref="D204:E204"/>
    <mergeCell ref="F204:G204"/>
    <mergeCell ref="B197:C197"/>
    <mergeCell ref="D197:E197"/>
    <mergeCell ref="F197:G197"/>
    <mergeCell ref="B198:C198"/>
    <mergeCell ref="D198:E198"/>
    <mergeCell ref="F198:G198"/>
    <mergeCell ref="B200:C200"/>
    <mergeCell ref="D200:E200"/>
    <mergeCell ref="F200:G200"/>
    <mergeCell ref="B199:C199"/>
    <mergeCell ref="D199:E199"/>
    <mergeCell ref="F199:G199"/>
    <mergeCell ref="B195:C195"/>
    <mergeCell ref="D195:E195"/>
    <mergeCell ref="F195:G195"/>
    <mergeCell ref="B196:C196"/>
    <mergeCell ref="D196:E196"/>
    <mergeCell ref="F196:G196"/>
    <mergeCell ref="B184:C184"/>
    <mergeCell ref="D184:E184"/>
    <mergeCell ref="F184:G184"/>
    <mergeCell ref="B185:C185"/>
    <mergeCell ref="D185:E185"/>
    <mergeCell ref="F185:G185"/>
    <mergeCell ref="B187:C187"/>
    <mergeCell ref="D187:E187"/>
    <mergeCell ref="F187:G187"/>
    <mergeCell ref="B188:C188"/>
    <mergeCell ref="D188:E188"/>
    <mergeCell ref="F188:G188"/>
    <mergeCell ref="B189:C189"/>
    <mergeCell ref="D189:E189"/>
    <mergeCell ref="F189:G189"/>
    <mergeCell ref="B193:C193"/>
    <mergeCell ref="D193:E193"/>
    <mergeCell ref="F193:G193"/>
    <mergeCell ref="D182:E182"/>
    <mergeCell ref="D183:E183"/>
    <mergeCell ref="F177:G177"/>
    <mergeCell ref="F178:G178"/>
    <mergeCell ref="F179:G179"/>
    <mergeCell ref="F180:G180"/>
    <mergeCell ref="F181:G181"/>
    <mergeCell ref="F182:G182"/>
    <mergeCell ref="F183:G183"/>
    <mergeCell ref="B167:C167"/>
    <mergeCell ref="D167:E167"/>
    <mergeCell ref="F167:G167"/>
    <mergeCell ref="B156:C156"/>
    <mergeCell ref="D156:E156"/>
    <mergeCell ref="F156:G156"/>
    <mergeCell ref="B157:C157"/>
    <mergeCell ref="D157:E157"/>
    <mergeCell ref="F157:G157"/>
    <mergeCell ref="B158:C158"/>
    <mergeCell ref="D158:E158"/>
    <mergeCell ref="F158:G158"/>
    <mergeCell ref="B159:C159"/>
    <mergeCell ref="D159:E159"/>
    <mergeCell ref="F159:G159"/>
    <mergeCell ref="B163:C163"/>
    <mergeCell ref="D163:E163"/>
    <mergeCell ref="F163:G163"/>
    <mergeCell ref="B160:C160"/>
    <mergeCell ref="B161:C161"/>
    <mergeCell ref="B162:C162"/>
    <mergeCell ref="D160:E160"/>
    <mergeCell ref="D161:E161"/>
    <mergeCell ref="D162:E162"/>
    <mergeCell ref="B155:C155"/>
    <mergeCell ref="D155:E155"/>
    <mergeCell ref="F155:G155"/>
    <mergeCell ref="F140:G140"/>
    <mergeCell ref="F141:G141"/>
    <mergeCell ref="F142:G142"/>
    <mergeCell ref="F143:G143"/>
    <mergeCell ref="F144:G144"/>
    <mergeCell ref="F145:G145"/>
    <mergeCell ref="F146:G146"/>
    <mergeCell ref="F153:G153"/>
    <mergeCell ref="F147:G147"/>
    <mergeCell ref="F148:G148"/>
    <mergeCell ref="F149:G149"/>
    <mergeCell ref="F150:G150"/>
    <mergeCell ref="F151:G151"/>
    <mergeCell ref="F152:G152"/>
    <mergeCell ref="D140:E140"/>
    <mergeCell ref="D141:E141"/>
    <mergeCell ref="D142:E142"/>
    <mergeCell ref="D143:E143"/>
    <mergeCell ref="D144:E144"/>
    <mergeCell ref="D145:E145"/>
    <mergeCell ref="D146:E146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06:G106"/>
    <mergeCell ref="F107:G107"/>
    <mergeCell ref="F108:G108"/>
    <mergeCell ref="F109:G109"/>
    <mergeCell ref="F110:G110"/>
    <mergeCell ref="F111:G111"/>
    <mergeCell ref="F112:G112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82:G82"/>
    <mergeCell ref="F83:G83"/>
    <mergeCell ref="F84:G84"/>
    <mergeCell ref="F85:G85"/>
    <mergeCell ref="F86:G86"/>
    <mergeCell ref="F87:G87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D153:E153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7:E147"/>
    <mergeCell ref="D148:E148"/>
    <mergeCell ref="D149:E149"/>
    <mergeCell ref="D150:E150"/>
    <mergeCell ref="D151:E151"/>
    <mergeCell ref="D152:E152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06:E106"/>
    <mergeCell ref="D107:E107"/>
    <mergeCell ref="D108:E108"/>
    <mergeCell ref="D109:E109"/>
    <mergeCell ref="D110:E110"/>
    <mergeCell ref="D111:E111"/>
    <mergeCell ref="D112:E112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82:E82"/>
    <mergeCell ref="D83:E83"/>
    <mergeCell ref="D84:E84"/>
    <mergeCell ref="D85:E85"/>
    <mergeCell ref="D86:E86"/>
    <mergeCell ref="D87:E87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A1:G1"/>
    <mergeCell ref="A2:G2"/>
    <mergeCell ref="A3:G3"/>
    <mergeCell ref="A4:G4"/>
    <mergeCell ref="B54:C54"/>
    <mergeCell ref="D54:E54"/>
    <mergeCell ref="F54:G54"/>
    <mergeCell ref="D80:E80"/>
    <mergeCell ref="D81:E81"/>
    <mergeCell ref="F80:G80"/>
    <mergeCell ref="F81:G81"/>
    <mergeCell ref="B57:C57"/>
    <mergeCell ref="D57:E57"/>
    <mergeCell ref="F57:G57"/>
    <mergeCell ref="B55:C55"/>
    <mergeCell ref="D55:E55"/>
    <mergeCell ref="F55:G55"/>
    <mergeCell ref="B56:C56"/>
    <mergeCell ref="D56:E56"/>
    <mergeCell ref="F56:G56"/>
    <mergeCell ref="B60:C60"/>
    <mergeCell ref="D60:E60"/>
    <mergeCell ref="F60:G60"/>
    <mergeCell ref="B61:C61"/>
    <mergeCell ref="D61:E61"/>
    <mergeCell ref="F61:G61"/>
    <mergeCell ref="B58:C58"/>
    <mergeCell ref="D58:E58"/>
    <mergeCell ref="F58:G58"/>
    <mergeCell ref="B59:C59"/>
    <mergeCell ref="D59:E59"/>
    <mergeCell ref="F59:G59"/>
    <mergeCell ref="B62:C62"/>
    <mergeCell ref="D62:E62"/>
    <mergeCell ref="F62:G62"/>
    <mergeCell ref="B63:C63"/>
    <mergeCell ref="D63:E63"/>
    <mergeCell ref="F63:G63"/>
    <mergeCell ref="D68:E68"/>
    <mergeCell ref="D69:E69"/>
    <mergeCell ref="D70:E70"/>
    <mergeCell ref="F68:G68"/>
    <mergeCell ref="F69:G69"/>
    <mergeCell ref="F70:G70"/>
    <mergeCell ref="B71:C71"/>
    <mergeCell ref="B72:C72"/>
    <mergeCell ref="B73:C73"/>
    <mergeCell ref="B74:C74"/>
    <mergeCell ref="B75:C75"/>
    <mergeCell ref="B76:C76"/>
    <mergeCell ref="B67:C67"/>
    <mergeCell ref="D67:E67"/>
    <mergeCell ref="F67:G67"/>
    <mergeCell ref="B68:C68"/>
    <mergeCell ref="B69:C69"/>
    <mergeCell ref="B70:C70"/>
    <mergeCell ref="B83:C83"/>
    <mergeCell ref="B84:C84"/>
    <mergeCell ref="B85:C85"/>
    <mergeCell ref="B86:C86"/>
    <mergeCell ref="B87:C87"/>
    <mergeCell ref="B77:C77"/>
    <mergeCell ref="B78:C78"/>
    <mergeCell ref="B79:C79"/>
    <mergeCell ref="B80:C80"/>
    <mergeCell ref="B81:C81"/>
    <mergeCell ref="B82:C82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116:C11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46:C146"/>
    <mergeCell ref="B153:C153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47:C147"/>
    <mergeCell ref="B148:C148"/>
    <mergeCell ref="B149:C149"/>
    <mergeCell ref="B150:C150"/>
    <mergeCell ref="B151:C151"/>
    <mergeCell ref="B152:C152"/>
    <mergeCell ref="E251:F251"/>
    <mergeCell ref="A252:A254"/>
    <mergeCell ref="B252:C252"/>
    <mergeCell ref="E252:F252"/>
    <mergeCell ref="B253:C253"/>
    <mergeCell ref="E253:F253"/>
    <mergeCell ref="B254:C254"/>
    <mergeCell ref="E254:F254"/>
    <mergeCell ref="B228:C228"/>
    <mergeCell ref="D228:E228"/>
    <mergeCell ref="B154:C154"/>
    <mergeCell ref="D154:E154"/>
    <mergeCell ref="F154:G154"/>
    <mergeCell ref="B255:C255"/>
    <mergeCell ref="E255:F255"/>
    <mergeCell ref="A256:A263"/>
    <mergeCell ref="B256:C256"/>
    <mergeCell ref="E256:F256"/>
    <mergeCell ref="B257:C257"/>
    <mergeCell ref="E257:F257"/>
    <mergeCell ref="B258:C258"/>
    <mergeCell ref="E258:F258"/>
    <mergeCell ref="B262:C262"/>
    <mergeCell ref="E262:F262"/>
    <mergeCell ref="B263:C263"/>
    <mergeCell ref="E263:F263"/>
    <mergeCell ref="B259:C259"/>
    <mergeCell ref="E259:F259"/>
    <mergeCell ref="B260:C260"/>
    <mergeCell ref="E260:F260"/>
    <mergeCell ref="B261:C261"/>
    <mergeCell ref="E261:F261"/>
    <mergeCell ref="F228:G228"/>
    <mergeCell ref="B251:C251"/>
    <mergeCell ref="F160:G160"/>
    <mergeCell ref="F161:G161"/>
    <mergeCell ref="F162:G162"/>
    <mergeCell ref="B164:C164"/>
    <mergeCell ref="B165:C165"/>
    <mergeCell ref="B166:C166"/>
    <mergeCell ref="D164:E164"/>
    <mergeCell ref="F164:G164"/>
    <mergeCell ref="D165:E165"/>
    <mergeCell ref="D166:E166"/>
    <mergeCell ref="F165:G165"/>
    <mergeCell ref="F166:G166"/>
    <mergeCell ref="F168:G168"/>
    <mergeCell ref="F169:G169"/>
    <mergeCell ref="F170:G170"/>
    <mergeCell ref="F171:G171"/>
    <mergeCell ref="F172:G172"/>
    <mergeCell ref="F173:G173"/>
    <mergeCell ref="B168:C168"/>
    <mergeCell ref="B169:C169"/>
    <mergeCell ref="B170:C170"/>
    <mergeCell ref="B171:C171"/>
    <mergeCell ref="B172:C172"/>
    <mergeCell ref="B173:C173"/>
    <mergeCell ref="D168:E168"/>
    <mergeCell ref="D169:E169"/>
    <mergeCell ref="D170:E170"/>
    <mergeCell ref="D171:E171"/>
    <mergeCell ref="D172:E172"/>
    <mergeCell ref="D173:E173"/>
    <mergeCell ref="B174:C174"/>
    <mergeCell ref="D174:E174"/>
    <mergeCell ref="F174:G174"/>
    <mergeCell ref="B175:C175"/>
    <mergeCell ref="B176:C176"/>
    <mergeCell ref="B186:C186"/>
    <mergeCell ref="D175:E175"/>
    <mergeCell ref="D176:E176"/>
    <mergeCell ref="D186:E186"/>
    <mergeCell ref="F175:G175"/>
    <mergeCell ref="F176:G176"/>
    <mergeCell ref="F186:G186"/>
    <mergeCell ref="B177:C177"/>
    <mergeCell ref="B178:C178"/>
    <mergeCell ref="B179:C179"/>
    <mergeCell ref="B180:C180"/>
    <mergeCell ref="B181:C181"/>
    <mergeCell ref="B182:C182"/>
    <mergeCell ref="B183:C183"/>
    <mergeCell ref="D177:E177"/>
    <mergeCell ref="D178:E178"/>
    <mergeCell ref="D179:E179"/>
    <mergeCell ref="D180:E180"/>
    <mergeCell ref="D181:E181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B206:C206"/>
    <mergeCell ref="D206:E206"/>
    <mergeCell ref="F206:G206"/>
    <mergeCell ref="A24:B24"/>
    <mergeCell ref="C24:D24"/>
    <mergeCell ref="E24:F24"/>
    <mergeCell ref="C25:D25"/>
    <mergeCell ref="E25:F25"/>
    <mergeCell ref="C26:D26"/>
    <mergeCell ref="E26:F26"/>
    <mergeCell ref="C27:D27"/>
    <mergeCell ref="E27:F27"/>
    <mergeCell ref="B194:C194"/>
    <mergeCell ref="D194:E194"/>
    <mergeCell ref="F194:G194"/>
    <mergeCell ref="B190:C190"/>
    <mergeCell ref="D190:E190"/>
    <mergeCell ref="F190:G190"/>
    <mergeCell ref="B191:C191"/>
    <mergeCell ref="D191:E191"/>
    <mergeCell ref="F191:G191"/>
    <mergeCell ref="B192:C192"/>
    <mergeCell ref="D192:E192"/>
    <mergeCell ref="F192:G19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2014-03-02T12:06:10Z</dcterms:modified>
</cp:coreProperties>
</file>