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80" windowHeight="948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6" i="11"/>
  <c r="G35"/>
  <c r="G34"/>
  <c r="G33"/>
  <c r="G32"/>
  <c r="G31"/>
  <c r="F48"/>
  <c r="F47"/>
  <c r="F44"/>
  <c r="F43"/>
  <c r="F42"/>
  <c r="F37"/>
  <c r="E37"/>
  <c r="D37"/>
  <c r="B36"/>
  <c r="B35"/>
  <c r="B34"/>
  <c r="B33"/>
  <c r="B32"/>
  <c r="B31"/>
  <c r="C6"/>
  <c r="D83" s="1"/>
  <c r="G37" l="1"/>
  <c r="F49"/>
  <c r="F45"/>
  <c r="F46"/>
  <c r="F81"/>
  <c r="F50" l="1"/>
  <c r="F99" s="1"/>
</calcChain>
</file>

<file path=xl/sharedStrings.xml><?xml version="1.0" encoding="utf-8"?>
<sst xmlns="http://schemas.openxmlformats.org/spreadsheetml/2006/main" count="184" uniqueCount="136">
  <si>
    <t>ОТЧЕТ</t>
  </si>
  <si>
    <t>кв.м</t>
  </si>
  <si>
    <t xml:space="preserve">о выполнении управляющей организацией договора управления </t>
  </si>
  <si>
    <t>Общая площадь МКД -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</si>
  <si>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</si>
  <si>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</si>
  <si>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</si>
  <si>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</si>
  <si>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</si>
  <si>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</si>
  <si>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</si>
  <si>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</si>
  <si>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</si>
  <si>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</si>
  <si>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</si>
  <si>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</si>
  <si>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</si>
  <si>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</si>
  <si>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</si>
  <si>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</si>
  <si>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</si>
  <si>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</si>
  <si>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</si>
  <si>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>руб</t>
  </si>
  <si>
    <t>ремонту общего имущества дома-</t>
  </si>
  <si>
    <t>дома по договору управления -</t>
  </si>
  <si>
    <t>ежедневно</t>
  </si>
  <si>
    <t>О.В.Толмачев</t>
  </si>
  <si>
    <t xml:space="preserve">Генеральный директор </t>
  </si>
  <si>
    <t>О.В.Котова</t>
  </si>
  <si>
    <t>Начальник пл.-произв.отдела</t>
  </si>
  <si>
    <t>ИТОГО по текущему ремонту общего имущества дома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</si>
  <si>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</si>
  <si>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</si>
  <si>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 xml:space="preserve">многоквартирным домом № 46 по улице Октябрьская </t>
  </si>
  <si>
    <t>прочистка канализации до колодца</t>
  </si>
  <si>
    <t>Январь</t>
  </si>
  <si>
    <t>подвал замена лежака канализации</t>
  </si>
  <si>
    <t>чердак ремонт лежака канализации</t>
  </si>
  <si>
    <t>Февраль</t>
  </si>
  <si>
    <t>чердак ремонт лежака ливневой канализации</t>
  </si>
  <si>
    <t>освобождение емкостей от сточных вод</t>
  </si>
  <si>
    <t>Март</t>
  </si>
  <si>
    <t>освобождение емкостей от талых вод</t>
  </si>
  <si>
    <t>чердак ремонт ливневой канализации</t>
  </si>
  <si>
    <t>Апрель</t>
  </si>
  <si>
    <t xml:space="preserve">ремонт щита этажного </t>
  </si>
  <si>
    <t>Май</t>
  </si>
  <si>
    <t>кв.99 регистрация счетчиков ХВ и ГВС в кол-ве 4 шт.,установка пломб</t>
  </si>
  <si>
    <t>кв.33 замена крестовины стояка канализации</t>
  </si>
  <si>
    <t>Июнь</t>
  </si>
  <si>
    <t>кв.83 наладка системы ГВС</t>
  </si>
  <si>
    <t>установка эл.счетчика</t>
  </si>
  <si>
    <t>кв.72 регистрация счетчиков ХВ и ГВС,установка пломб в кол-ве 4 шт</t>
  </si>
  <si>
    <t>Июль</t>
  </si>
  <si>
    <t xml:space="preserve">осенний, весенний,          по мере необходимости </t>
  </si>
  <si>
    <t xml:space="preserve">III.  Расходы Управляющей организации     </t>
  </si>
  <si>
    <t>IV.  Финансовый результат по многоквартирному дому</t>
  </si>
  <si>
    <t>за период с 01.01.2013 г. по 30.09.2013 г.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</si>
  <si>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</si>
  <si>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</si>
  <si>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</si>
  <si>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</si>
  <si>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</si>
  <si>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</si>
  <si>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</si>
  <si>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</si>
  <si>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</si>
  <si>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</si>
  <si>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</si>
  <si>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</si>
  <si>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</si>
  <si>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</si>
  <si>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</si>
  <si>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</si>
  <si>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</si>
  <si>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</si>
  <si>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</si>
  <si>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</si>
  <si>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</si>
  <si>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</si>
  <si>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</si>
  <si>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</si>
  <si>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</si>
  <si>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</si>
  <si>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</si>
  <si>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</si>
  <si>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</si>
  <si>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</si>
  <si>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</si>
  <si>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</si>
  <si>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</si>
  <si>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</si>
  <si>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</si>
  <si>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</si>
  <si>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</si>
  <si>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</si>
  <si>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</si>
  <si>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</si>
  <si>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</si>
  <si>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</si>
  <si>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</si>
  <si>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</si>
  <si>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</si>
  <si>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</si>
  <si>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</si>
  <si>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</si>
  <si>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</si>
  <si>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</si>
  <si>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01.10.2008г</t>
  </si>
  <si>
    <t>01.01.2010г.</t>
  </si>
  <si>
    <t>03.11.2009г.</t>
  </si>
  <si>
    <t>I. Оказание коммунальных услуг</t>
  </si>
  <si>
    <t>Виды оказанных коммунальных услуг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</si>
  <si>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</si>
  <si>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</si>
  <si>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</si>
  <si>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снижения по различным причинам,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</si>
  <si>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</si>
  <si>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</si>
  <si>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</si>
  <si>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</si>
  <si>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</si>
  <si>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</si>
  <si>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</si>
  <si>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</si>
  <si>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ИТОГО</t>
  </si>
  <si>
    <t>II. Работы (услуги) по содержанию общего имущества многоквартирного дома</t>
  </si>
  <si>
    <t>III. Работы по текущему ремонту общего имущества в доме</t>
  </si>
  <si>
    <t xml:space="preserve">       Оплачено жителями за содержание и текущий ремонт общего имущества </t>
  </si>
  <si>
    <t>дома за 2013 год -</t>
  </si>
  <si>
    <t>общего имущества дома" составила на 01.03.2014г-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</si>
  <si>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</si>
  <si>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</si>
  <si>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</si>
  <si>
    <t>311 от 22.12.2008г.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</si>
</sst>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4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7" workbookViewId="0">
      <selection activeCell="C23" sqref="C2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6" width="14.7109375" style="1" customWidth="1"/>
    <col min="7" max="7" width="12.140625" style="1" customWidth="1"/>
    <col min="8" max="8" width="4.425781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2</v>
      </c>
      <c r="B2" s="30"/>
      <c r="C2" s="30"/>
      <c r="D2" s="30"/>
      <c r="E2" s="30"/>
      <c r="F2" s="30"/>
      <c r="G2" s="30"/>
    </row>
    <row r="3" spans="1:8">
      <c r="A3" s="30" t="s">
        <v>34</v>
      </c>
      <c r="B3" s="30"/>
      <c r="C3" s="30"/>
      <c r="D3" s="30"/>
      <c r="E3" s="30"/>
      <c r="F3" s="30"/>
      <c r="G3" s="30"/>
    </row>
    <row r="4" spans="1:8">
      <c r="A4" s="30" t="s">
        <v>58</v>
      </c>
      <c r="B4" s="30"/>
      <c r="C4" s="30"/>
      <c r="D4" s="30"/>
      <c r="E4" s="30"/>
      <c r="F4" s="30"/>
      <c r="G4" s="30"/>
      <c r="H4" s="5">
        <v>9</v>
      </c>
    </row>
    <row r="5" spans="1:8" ht="11.25" customHeight="1"/>
    <row r="6" spans="1:8">
      <c r="A6" s="1" t="s">
        <v>3</v>
      </c>
      <c r="C6" s="6">
        <f>D7+D8</f>
        <v>4944.8100000000004</v>
      </c>
      <c r="D6" s="1" t="s">
        <v>1</v>
      </c>
    </row>
    <row r="7" spans="1:8">
      <c r="A7" s="1" t="s">
        <v>60</v>
      </c>
      <c r="B7" s="1" t="s">
        <v>61</v>
      </c>
      <c r="C7" s="8"/>
      <c r="D7" s="1">
        <v>4938.3100000000004</v>
      </c>
      <c r="E7" s="1" t="s">
        <v>1</v>
      </c>
    </row>
    <row r="8" spans="1:8">
      <c r="B8" s="1" t="s">
        <v>62</v>
      </c>
      <c r="C8" s="8"/>
      <c r="D8" s="1">
        <v>6.5</v>
      </c>
      <c r="E8" s="1" t="s">
        <v>1</v>
      </c>
    </row>
    <row r="9" spans="1:8">
      <c r="A9" s="1" t="s">
        <v>63</v>
      </c>
      <c r="C9" s="1">
        <v>9</v>
      </c>
    </row>
    <row r="10" spans="1:8">
      <c r="A10" s="1" t="s">
        <v>64</v>
      </c>
      <c r="C10" s="1">
        <v>1</v>
      </c>
    </row>
    <row r="11" spans="1:8">
      <c r="A11" s="1" t="s">
        <v>65</v>
      </c>
      <c r="C11" s="1">
        <v>108</v>
      </c>
    </row>
    <row r="12" spans="1:8">
      <c r="A12" s="1" t="s">
        <v>66</v>
      </c>
      <c r="E12" s="1">
        <v>983.2</v>
      </c>
      <c r="F12" s="1" t="s">
        <v>1</v>
      </c>
    </row>
    <row r="13" spans="1:8">
      <c r="A13" s="1" t="s">
        <v>67</v>
      </c>
      <c r="D13" s="1">
        <v>3500</v>
      </c>
      <c r="E13" s="1" t="s">
        <v>1</v>
      </c>
    </row>
    <row r="15" spans="1:8">
      <c r="A15" s="1" t="s">
        <v>68</v>
      </c>
    </row>
    <row r="16" spans="1:8">
      <c r="A16" s="25" t="s">
        <v>69</v>
      </c>
      <c r="B16" s="25"/>
      <c r="C16" s="25"/>
      <c r="D16" s="25"/>
      <c r="E16" s="25" t="s">
        <v>70</v>
      </c>
      <c r="F16" s="25"/>
    </row>
    <row r="17" spans="1:10">
      <c r="A17" s="24" t="s">
        <v>71</v>
      </c>
      <c r="B17" s="24"/>
      <c r="C17" s="24"/>
      <c r="D17" s="24"/>
      <c r="E17" s="25"/>
      <c r="F17" s="25"/>
    </row>
    <row r="18" spans="1:10">
      <c r="A18" s="24" t="s">
        <v>72</v>
      </c>
      <c r="B18" s="24"/>
      <c r="C18" s="24"/>
      <c r="D18" s="24"/>
      <c r="E18" s="25" t="s">
        <v>109</v>
      </c>
      <c r="F18" s="25"/>
    </row>
    <row r="19" spans="1:10">
      <c r="A19" s="24" t="s">
        <v>73</v>
      </c>
      <c r="B19" s="24"/>
      <c r="C19" s="24"/>
      <c r="D19" s="24"/>
      <c r="E19" s="25" t="s">
        <v>111</v>
      </c>
      <c r="F19" s="25"/>
    </row>
    <row r="20" spans="1:10">
      <c r="A20" s="24" t="s">
        <v>74</v>
      </c>
      <c r="B20" s="24"/>
      <c r="C20" s="24"/>
      <c r="D20" s="24"/>
      <c r="E20" s="25" t="s">
        <v>110</v>
      </c>
      <c r="F20" s="25"/>
    </row>
    <row r="23" spans="1:10">
      <c r="A23" s="1" t="s">
        <v>75</v>
      </c>
      <c r="C23" s="1" t="s">
        <v>135</v>
      </c>
    </row>
    <row r="25" spans="1:10">
      <c r="A25" s="1" t="s">
        <v>76</v>
      </c>
    </row>
    <row r="26" spans="1:10">
      <c r="B26" s="1" t="s">
        <v>77</v>
      </c>
      <c r="D26" s="1">
        <v>15.01</v>
      </c>
      <c r="E26" s="1" t="s">
        <v>78</v>
      </c>
    </row>
    <row r="27" spans="1:10">
      <c r="B27" s="1" t="s">
        <v>79</v>
      </c>
      <c r="D27" s="1">
        <v>16.809999999999999</v>
      </c>
      <c r="E27" s="1" t="s">
        <v>78</v>
      </c>
    </row>
    <row r="29" spans="1:10">
      <c r="A29" s="1" t="s">
        <v>112</v>
      </c>
    </row>
    <row r="30" spans="1:10" ht="98.25" customHeight="1">
      <c r="A30" s="11" t="s">
        <v>113</v>
      </c>
      <c r="B30" s="11" t="s">
        <v>114</v>
      </c>
      <c r="C30" s="11" t="s">
        <v>115</v>
      </c>
      <c r="D30" s="11" t="s">
        <v>116</v>
      </c>
      <c r="E30" s="11" t="s">
        <v>117</v>
      </c>
      <c r="F30" s="11" t="s">
        <v>118</v>
      </c>
      <c r="G30" s="11" t="s">
        <v>119</v>
      </c>
      <c r="H30" s="12"/>
      <c r="I30" s="12"/>
      <c r="J30" s="12"/>
    </row>
    <row r="31" spans="1:10">
      <c r="A31" s="16" t="s">
        <v>120</v>
      </c>
      <c r="B31" s="13">
        <f>D31/C31</f>
        <v>51605.330739299621</v>
      </c>
      <c r="C31" s="14">
        <v>2.57</v>
      </c>
      <c r="D31" s="14">
        <v>132625.70000000001</v>
      </c>
      <c r="E31" s="14">
        <v>-4696.55</v>
      </c>
      <c r="F31" s="17">
        <v>127929.15</v>
      </c>
      <c r="G31" s="17">
        <f>D31+E31-F31</f>
        <v>0</v>
      </c>
    </row>
    <row r="32" spans="1:10">
      <c r="A32" s="16" t="s">
        <v>121</v>
      </c>
      <c r="B32" s="13">
        <f t="shared" ref="B32:B36" si="0">D32/C32</f>
        <v>291.1199464162076</v>
      </c>
      <c r="C32" s="14">
        <v>1328.76</v>
      </c>
      <c r="D32" s="14">
        <v>386828.54</v>
      </c>
      <c r="E32" s="14"/>
      <c r="F32" s="17">
        <v>381666.44</v>
      </c>
      <c r="G32" s="17">
        <f t="shared" ref="G32:G36" si="1">D32+E32-F32</f>
        <v>5162.0999999999767</v>
      </c>
    </row>
    <row r="33" spans="1:7" ht="16.5" customHeight="1">
      <c r="A33" s="16" t="s">
        <v>122</v>
      </c>
      <c r="B33" s="13">
        <f t="shared" si="0"/>
        <v>1360.2975609756097</v>
      </c>
      <c r="C33" s="14">
        <v>14.35</v>
      </c>
      <c r="D33" s="14">
        <v>19520.27</v>
      </c>
      <c r="E33" s="14">
        <v>-295.58</v>
      </c>
      <c r="F33" s="17">
        <v>19224.689999999999</v>
      </c>
      <c r="G33" s="17">
        <f t="shared" si="1"/>
        <v>0</v>
      </c>
    </row>
    <row r="34" spans="1:7" ht="27.75" customHeight="1">
      <c r="A34" s="18" t="s">
        <v>123</v>
      </c>
      <c r="B34" s="13">
        <f t="shared" si="0"/>
        <v>2007.0034843205576</v>
      </c>
      <c r="C34" s="14">
        <v>14.35</v>
      </c>
      <c r="D34" s="14">
        <v>28800.5</v>
      </c>
      <c r="E34" s="14">
        <v>-181.97</v>
      </c>
      <c r="F34" s="17">
        <v>28053.48</v>
      </c>
      <c r="G34" s="17">
        <f t="shared" si="1"/>
        <v>565.04999999999927</v>
      </c>
    </row>
    <row r="35" spans="1:7" ht="30.75" customHeight="1">
      <c r="A35" s="18" t="s">
        <v>124</v>
      </c>
      <c r="B35" s="13">
        <f t="shared" si="0"/>
        <v>104.10001053613895</v>
      </c>
      <c r="C35" s="14">
        <v>1328.76</v>
      </c>
      <c r="D35" s="14">
        <v>138323.93</v>
      </c>
      <c r="E35" s="14">
        <v>-690.6</v>
      </c>
      <c r="F35" s="17">
        <v>134920.04</v>
      </c>
      <c r="G35" s="17">
        <f t="shared" si="1"/>
        <v>2713.289999999979</v>
      </c>
    </row>
    <row r="36" spans="1:7" ht="16.5" customHeight="1">
      <c r="A36" s="16" t="s">
        <v>125</v>
      </c>
      <c r="B36" s="13">
        <f t="shared" si="0"/>
        <v>3367.2983036822507</v>
      </c>
      <c r="C36" s="14">
        <v>24.17</v>
      </c>
      <c r="D36" s="14">
        <v>81387.600000000006</v>
      </c>
      <c r="E36" s="14">
        <v>-805.21</v>
      </c>
      <c r="F36" s="17">
        <v>80582.39</v>
      </c>
      <c r="G36" s="17">
        <f t="shared" si="1"/>
        <v>0</v>
      </c>
    </row>
    <row r="37" spans="1:7">
      <c r="A37" s="15" t="s">
        <v>126</v>
      </c>
      <c r="B37" s="13"/>
      <c r="C37" s="14"/>
      <c r="D37" s="14">
        <f>SUM(D31:D36)</f>
        <v>787486.53999999992</v>
      </c>
      <c r="E37" s="14">
        <f>SUM(E31:E36)</f>
        <v>-6669.9100000000008</v>
      </c>
      <c r="F37" s="14">
        <f>SUM(F31:F36)</f>
        <v>772376.19</v>
      </c>
      <c r="G37" s="14">
        <f>SUM(G31:G36)</f>
        <v>8440.439999999955</v>
      </c>
    </row>
    <row r="39" spans="1:7">
      <c r="A39" s="1" t="s">
        <v>127</v>
      </c>
    </row>
    <row r="41" spans="1:7" ht="64.5" customHeight="1">
      <c r="A41" s="3" t="s">
        <v>4</v>
      </c>
      <c r="B41" s="31" t="s">
        <v>5</v>
      </c>
      <c r="C41" s="32"/>
      <c r="D41" s="31" t="s">
        <v>6</v>
      </c>
      <c r="E41" s="32"/>
      <c r="F41" s="31" t="s">
        <v>7</v>
      </c>
      <c r="G41" s="32"/>
    </row>
    <row r="42" spans="1:7" ht="50.25" customHeight="1">
      <c r="A42" s="3">
        <v>1</v>
      </c>
      <c r="B42" s="27" t="s">
        <v>8</v>
      </c>
      <c r="C42" s="27"/>
      <c r="D42" s="28" t="s">
        <v>9</v>
      </c>
      <c r="E42" s="28"/>
      <c r="F42" s="29">
        <f>0.52*H4*D7</f>
        <v>23111.290799999999</v>
      </c>
      <c r="G42" s="29"/>
    </row>
    <row r="43" spans="1:7" ht="31.5" customHeight="1">
      <c r="A43" s="3">
        <v>2</v>
      </c>
      <c r="B43" s="27" t="s">
        <v>10</v>
      </c>
      <c r="C43" s="27"/>
      <c r="D43" s="28" t="s">
        <v>9</v>
      </c>
      <c r="E43" s="28"/>
      <c r="F43" s="29">
        <f>1.64*H4*D7</f>
        <v>72889.455600000001</v>
      </c>
      <c r="G43" s="29"/>
    </row>
    <row r="44" spans="1:7">
      <c r="A44" s="7">
        <v>3</v>
      </c>
      <c r="B44" s="27" t="s">
        <v>11</v>
      </c>
      <c r="C44" s="27"/>
      <c r="D44" s="28" t="s">
        <v>12</v>
      </c>
      <c r="E44" s="28"/>
      <c r="F44" s="29">
        <f>0.14833333333*H4*D7</f>
        <v>6592.6438498518519</v>
      </c>
      <c r="G44" s="29"/>
    </row>
    <row r="45" spans="1:7" ht="30" customHeight="1">
      <c r="A45" s="7">
        <v>4</v>
      </c>
      <c r="B45" s="27" t="s">
        <v>13</v>
      </c>
      <c r="C45" s="27"/>
      <c r="D45" s="28" t="s">
        <v>55</v>
      </c>
      <c r="E45" s="28"/>
      <c r="F45" s="29">
        <f>0.79*H4*C6</f>
        <v>35157.599100000007</v>
      </c>
      <c r="G45" s="29"/>
    </row>
    <row r="46" spans="1:7" ht="59.25" customHeight="1">
      <c r="A46" s="7">
        <v>5</v>
      </c>
      <c r="B46" s="27" t="s">
        <v>14</v>
      </c>
      <c r="C46" s="27"/>
      <c r="D46" s="28" t="s">
        <v>15</v>
      </c>
      <c r="E46" s="28"/>
      <c r="F46" s="29">
        <f>1*H4*C6</f>
        <v>44503.29</v>
      </c>
      <c r="G46" s="29"/>
    </row>
    <row r="47" spans="1:7" ht="29.25" customHeight="1">
      <c r="A47" s="7">
        <v>6</v>
      </c>
      <c r="B47" s="27" t="s">
        <v>16</v>
      </c>
      <c r="C47" s="27"/>
      <c r="D47" s="28" t="s">
        <v>26</v>
      </c>
      <c r="E47" s="28"/>
      <c r="F47" s="29">
        <f>2.69*H4*D7</f>
        <v>119556.48510000002</v>
      </c>
      <c r="G47" s="29"/>
    </row>
    <row r="48" spans="1:7" ht="29.25" customHeight="1">
      <c r="A48" s="7">
        <v>7</v>
      </c>
      <c r="B48" s="27" t="s">
        <v>17</v>
      </c>
      <c r="C48" s="27"/>
      <c r="D48" s="28" t="s">
        <v>26</v>
      </c>
      <c r="E48" s="28"/>
      <c r="F48" s="29">
        <f>2.20416666666*H4*D7</f>
        <v>97963.724624703711</v>
      </c>
      <c r="G48" s="29"/>
    </row>
    <row r="49" spans="1:7" ht="45" customHeight="1">
      <c r="A49" s="7">
        <v>8</v>
      </c>
      <c r="B49" s="27" t="s">
        <v>18</v>
      </c>
      <c r="C49" s="27"/>
      <c r="D49" s="28" t="s">
        <v>59</v>
      </c>
      <c r="E49" s="28"/>
      <c r="F49" s="29">
        <f>0.2525*H4*C6</f>
        <v>11237.080725000002</v>
      </c>
      <c r="G49" s="29"/>
    </row>
    <row r="50" spans="1:7" ht="31.5" customHeight="1">
      <c r="A50" s="3"/>
      <c r="B50" s="27" t="s">
        <v>19</v>
      </c>
      <c r="C50" s="27"/>
      <c r="D50" s="28"/>
      <c r="E50" s="28"/>
      <c r="F50" s="29">
        <f>SUM(F42:G49)</f>
        <v>411011.56979955558</v>
      </c>
      <c r="G50" s="29"/>
    </row>
    <row r="52" spans="1:7">
      <c r="A52" s="1" t="s">
        <v>128</v>
      </c>
    </row>
    <row r="54" spans="1:7" ht="44.25" customHeight="1">
      <c r="A54" s="3" t="s">
        <v>4</v>
      </c>
      <c r="B54" s="28" t="s">
        <v>20</v>
      </c>
      <c r="C54" s="28"/>
      <c r="D54" s="31" t="s">
        <v>21</v>
      </c>
      <c r="E54" s="32"/>
      <c r="F54" s="31" t="s">
        <v>22</v>
      </c>
      <c r="G54" s="32"/>
    </row>
    <row r="55" spans="1:7" ht="30.75" customHeight="1">
      <c r="A55" s="3">
        <v>1</v>
      </c>
      <c r="B55" s="33" t="s">
        <v>35</v>
      </c>
      <c r="C55" s="33"/>
      <c r="D55" s="23" t="s">
        <v>36</v>
      </c>
      <c r="E55" s="23"/>
      <c r="F55" s="21">
        <v>1846.8</v>
      </c>
      <c r="G55" s="22"/>
    </row>
    <row r="56" spans="1:7" ht="30.75" customHeight="1">
      <c r="A56" s="3">
        <v>2</v>
      </c>
      <c r="B56" s="33" t="s">
        <v>37</v>
      </c>
      <c r="C56" s="33"/>
      <c r="D56" s="23" t="s">
        <v>36</v>
      </c>
      <c r="E56" s="23"/>
      <c r="F56" s="21">
        <v>5512.59</v>
      </c>
      <c r="G56" s="22"/>
    </row>
    <row r="57" spans="1:7" ht="30.75" customHeight="1">
      <c r="A57" s="4">
        <v>3</v>
      </c>
      <c r="B57" s="33" t="s">
        <v>38</v>
      </c>
      <c r="C57" s="33"/>
      <c r="D57" s="23" t="s">
        <v>39</v>
      </c>
      <c r="E57" s="23"/>
      <c r="F57" s="21">
        <v>1685.73</v>
      </c>
      <c r="G57" s="22"/>
    </row>
    <row r="58" spans="1:7" ht="31.5" customHeight="1">
      <c r="A58" s="4">
        <v>4</v>
      </c>
      <c r="B58" s="33" t="s">
        <v>40</v>
      </c>
      <c r="C58" s="33"/>
      <c r="D58" s="23" t="s">
        <v>39</v>
      </c>
      <c r="E58" s="23"/>
      <c r="F58" s="21">
        <v>2249.66</v>
      </c>
      <c r="G58" s="22"/>
    </row>
    <row r="59" spans="1:7" ht="33" customHeight="1">
      <c r="A59" s="4">
        <v>5</v>
      </c>
      <c r="B59" s="33" t="s">
        <v>41</v>
      </c>
      <c r="C59" s="33"/>
      <c r="D59" s="23" t="s">
        <v>42</v>
      </c>
      <c r="E59" s="23"/>
      <c r="F59" s="21">
        <v>1326.63</v>
      </c>
      <c r="G59" s="22"/>
    </row>
    <row r="60" spans="1:7" ht="34.5" customHeight="1">
      <c r="A60" s="4">
        <v>6</v>
      </c>
      <c r="B60" s="33" t="s">
        <v>41</v>
      </c>
      <c r="C60" s="33"/>
      <c r="D60" s="23" t="s">
        <v>42</v>
      </c>
      <c r="E60" s="23"/>
      <c r="F60" s="21">
        <v>803.83</v>
      </c>
      <c r="G60" s="22"/>
    </row>
    <row r="61" spans="1:7" ht="33" customHeight="1">
      <c r="A61" s="4">
        <v>7</v>
      </c>
      <c r="B61" s="33" t="s">
        <v>43</v>
      </c>
      <c r="C61" s="33"/>
      <c r="D61" s="23" t="s">
        <v>42</v>
      </c>
      <c r="E61" s="23"/>
      <c r="F61" s="21">
        <v>504.97</v>
      </c>
      <c r="G61" s="22"/>
    </row>
    <row r="62" spans="1:7" ht="30.75" customHeight="1">
      <c r="A62" s="4">
        <v>8</v>
      </c>
      <c r="B62" s="33" t="s">
        <v>43</v>
      </c>
      <c r="C62" s="33"/>
      <c r="D62" s="23" t="s">
        <v>42</v>
      </c>
      <c r="E62" s="23"/>
      <c r="F62" s="21">
        <v>1078.8699999999999</v>
      </c>
      <c r="G62" s="22"/>
    </row>
    <row r="63" spans="1:7" ht="31.5" customHeight="1">
      <c r="A63" s="4">
        <v>9</v>
      </c>
      <c r="B63" s="33" t="s">
        <v>43</v>
      </c>
      <c r="C63" s="33"/>
      <c r="D63" s="23" t="s">
        <v>42</v>
      </c>
      <c r="E63" s="23"/>
      <c r="F63" s="21">
        <v>1009.95</v>
      </c>
      <c r="G63" s="22"/>
    </row>
    <row r="64" spans="1:7" ht="30.75" customHeight="1">
      <c r="A64" s="4">
        <v>10</v>
      </c>
      <c r="B64" s="33" t="s">
        <v>43</v>
      </c>
      <c r="C64" s="33"/>
      <c r="D64" s="23" t="s">
        <v>42</v>
      </c>
      <c r="E64" s="23"/>
      <c r="F64" s="21">
        <v>1009.95</v>
      </c>
      <c r="G64" s="22"/>
    </row>
    <row r="65" spans="1:7" ht="33" customHeight="1">
      <c r="A65" s="4">
        <v>11</v>
      </c>
      <c r="B65" s="33" t="s">
        <v>43</v>
      </c>
      <c r="C65" s="33"/>
      <c r="D65" s="23" t="s">
        <v>42</v>
      </c>
      <c r="E65" s="23"/>
      <c r="F65" s="21">
        <v>803.83</v>
      </c>
      <c r="G65" s="22"/>
    </row>
    <row r="66" spans="1:7" ht="31.5" customHeight="1">
      <c r="A66" s="4">
        <v>12</v>
      </c>
      <c r="B66" s="33" t="s">
        <v>43</v>
      </c>
      <c r="C66" s="33"/>
      <c r="D66" s="23" t="s">
        <v>42</v>
      </c>
      <c r="E66" s="23"/>
      <c r="F66" s="21">
        <v>803.83</v>
      </c>
      <c r="G66" s="22"/>
    </row>
    <row r="67" spans="1:7" ht="33" customHeight="1">
      <c r="A67" s="4">
        <v>13</v>
      </c>
      <c r="B67" s="33" t="s">
        <v>43</v>
      </c>
      <c r="C67" s="33"/>
      <c r="D67" s="23" t="s">
        <v>42</v>
      </c>
      <c r="E67" s="23"/>
      <c r="F67" s="21">
        <v>1009.95</v>
      </c>
      <c r="G67" s="22"/>
    </row>
    <row r="68" spans="1:7" ht="31.5" customHeight="1">
      <c r="A68" s="4">
        <v>14</v>
      </c>
      <c r="B68" s="33" t="s">
        <v>44</v>
      </c>
      <c r="C68" s="33"/>
      <c r="D68" s="23" t="s">
        <v>42</v>
      </c>
      <c r="E68" s="23"/>
      <c r="F68" s="21">
        <v>3905.04</v>
      </c>
      <c r="G68" s="22"/>
    </row>
    <row r="69" spans="1:7" ht="31.5" customHeight="1">
      <c r="A69" s="4">
        <v>15</v>
      </c>
      <c r="B69" s="33" t="s">
        <v>43</v>
      </c>
      <c r="C69" s="33"/>
      <c r="D69" s="23" t="s">
        <v>45</v>
      </c>
      <c r="E69" s="23"/>
      <c r="F69" s="21">
        <v>1083.17</v>
      </c>
      <c r="G69" s="22"/>
    </row>
    <row r="70" spans="1:7" ht="32.25" customHeight="1">
      <c r="A70" s="4">
        <v>16</v>
      </c>
      <c r="B70" s="33" t="s">
        <v>43</v>
      </c>
      <c r="C70" s="33"/>
      <c r="D70" s="23" t="s">
        <v>45</v>
      </c>
      <c r="E70" s="23"/>
      <c r="F70" s="21">
        <v>1289.29</v>
      </c>
      <c r="G70" s="22"/>
    </row>
    <row r="71" spans="1:7" ht="33" customHeight="1">
      <c r="A71" s="4">
        <v>17</v>
      </c>
      <c r="B71" s="33" t="s">
        <v>43</v>
      </c>
      <c r="C71" s="33"/>
      <c r="D71" s="23" t="s">
        <v>45</v>
      </c>
      <c r="E71" s="23"/>
      <c r="F71" s="21">
        <v>1289.29</v>
      </c>
      <c r="G71" s="22"/>
    </row>
    <row r="72" spans="1:7" ht="34.5" customHeight="1">
      <c r="A72" s="4">
        <v>18</v>
      </c>
      <c r="B72" s="33" t="s">
        <v>43</v>
      </c>
      <c r="C72" s="33"/>
      <c r="D72" s="23" t="s">
        <v>45</v>
      </c>
      <c r="E72" s="23"/>
      <c r="F72" s="21">
        <v>1289.29</v>
      </c>
      <c r="G72" s="22"/>
    </row>
    <row r="73" spans="1:7" ht="31.5" customHeight="1">
      <c r="A73" s="4">
        <v>19</v>
      </c>
      <c r="B73" s="33" t="s">
        <v>43</v>
      </c>
      <c r="C73" s="33"/>
      <c r="D73" s="23" t="s">
        <v>45</v>
      </c>
      <c r="E73" s="23"/>
      <c r="F73" s="21">
        <v>1083.17</v>
      </c>
      <c r="G73" s="22"/>
    </row>
    <row r="74" spans="1:7" ht="16.5" customHeight="1">
      <c r="A74" s="4">
        <v>20</v>
      </c>
      <c r="B74" s="33" t="s">
        <v>46</v>
      </c>
      <c r="C74" s="33"/>
      <c r="D74" s="23" t="s">
        <v>47</v>
      </c>
      <c r="E74" s="23"/>
      <c r="F74" s="21">
        <v>2065.8200000000002</v>
      </c>
      <c r="G74" s="22"/>
    </row>
    <row r="75" spans="1:7" ht="48.75" customHeight="1">
      <c r="A75" s="4">
        <v>21</v>
      </c>
      <c r="B75" s="33" t="s">
        <v>48</v>
      </c>
      <c r="C75" s="33"/>
      <c r="D75" s="23" t="s">
        <v>47</v>
      </c>
      <c r="E75" s="23"/>
      <c r="F75" s="21">
        <v>145.53</v>
      </c>
      <c r="G75" s="22"/>
    </row>
    <row r="76" spans="1:7" ht="32.25" customHeight="1">
      <c r="A76" s="4">
        <v>22</v>
      </c>
      <c r="B76" s="33" t="s">
        <v>49</v>
      </c>
      <c r="C76" s="33"/>
      <c r="D76" s="23" t="s">
        <v>50</v>
      </c>
      <c r="E76" s="23"/>
      <c r="F76" s="21">
        <v>708.19</v>
      </c>
      <c r="G76" s="22"/>
    </row>
    <row r="77" spans="1:7" ht="33.75" customHeight="1">
      <c r="A77" s="4">
        <v>23</v>
      </c>
      <c r="B77" s="33" t="s">
        <v>51</v>
      </c>
      <c r="C77" s="33"/>
      <c r="D77" s="23" t="s">
        <v>50</v>
      </c>
      <c r="E77" s="23"/>
      <c r="F77" s="21">
        <v>330.84</v>
      </c>
      <c r="G77" s="22"/>
    </row>
    <row r="78" spans="1:7" ht="17.25" customHeight="1">
      <c r="A78" s="4">
        <v>24</v>
      </c>
      <c r="B78" s="33" t="s">
        <v>46</v>
      </c>
      <c r="C78" s="33"/>
      <c r="D78" s="23" t="s">
        <v>50</v>
      </c>
      <c r="E78" s="23"/>
      <c r="F78" s="21">
        <v>1002</v>
      </c>
      <c r="G78" s="22"/>
    </row>
    <row r="79" spans="1:7" ht="19.5" customHeight="1">
      <c r="A79" s="4">
        <v>25</v>
      </c>
      <c r="B79" s="33" t="s">
        <v>52</v>
      </c>
      <c r="C79" s="33"/>
      <c r="D79" s="23" t="s">
        <v>50</v>
      </c>
      <c r="E79" s="23"/>
      <c r="F79" s="21">
        <v>1442.85</v>
      </c>
      <c r="G79" s="22"/>
    </row>
    <row r="80" spans="1:7" ht="64.5" customHeight="1">
      <c r="A80" s="4">
        <v>26</v>
      </c>
      <c r="B80" s="33" t="s">
        <v>53</v>
      </c>
      <c r="C80" s="33"/>
      <c r="D80" s="23" t="s">
        <v>54</v>
      </c>
      <c r="E80" s="23"/>
      <c r="F80" s="21">
        <v>69.88</v>
      </c>
      <c r="G80" s="22"/>
    </row>
    <row r="81" spans="1:7" ht="50.25" customHeight="1">
      <c r="A81" s="3"/>
      <c r="B81" s="34" t="s">
        <v>31</v>
      </c>
      <c r="C81" s="35"/>
      <c r="D81" s="31"/>
      <c r="E81" s="32"/>
      <c r="F81" s="36">
        <f>SUM(F55:G80)</f>
        <v>35350.949999999997</v>
      </c>
      <c r="G81" s="32"/>
    </row>
    <row r="83" spans="1:7">
      <c r="A83" s="1" t="s">
        <v>56</v>
      </c>
      <c r="D83" s="2">
        <f>2.1*H4*C6</f>
        <v>93456.909000000014</v>
      </c>
      <c r="E83" s="1" t="s">
        <v>23</v>
      </c>
    </row>
    <row r="85" spans="1:7">
      <c r="A85" s="1" t="s">
        <v>57</v>
      </c>
    </row>
    <row r="86" spans="1:7">
      <c r="A86" s="1" t="s">
        <v>32</v>
      </c>
    </row>
    <row r="87" spans="1:7">
      <c r="B87" s="1" t="s">
        <v>25</v>
      </c>
      <c r="F87" s="2">
        <v>222371.91</v>
      </c>
      <c r="G87" s="1" t="s">
        <v>23</v>
      </c>
    </row>
    <row r="89" spans="1:7">
      <c r="A89" s="1" t="s">
        <v>129</v>
      </c>
    </row>
    <row r="90" spans="1:7">
      <c r="B90" s="1" t="s">
        <v>130</v>
      </c>
      <c r="F90" s="2">
        <v>219404.43</v>
      </c>
      <c r="G90" s="1" t="s">
        <v>23</v>
      </c>
    </row>
    <row r="91" spans="1:7">
      <c r="D91" s="2"/>
    </row>
    <row r="92" spans="1:7">
      <c r="A92" s="1" t="s">
        <v>132</v>
      </c>
      <c r="D92" s="2"/>
    </row>
    <row r="93" spans="1:7">
      <c r="A93" s="1" t="s">
        <v>131</v>
      </c>
      <c r="D93" s="2"/>
      <c r="F93" s="2">
        <v>2967.48</v>
      </c>
      <c r="G93" s="1" t="s">
        <v>23</v>
      </c>
    </row>
    <row r="94" spans="1:7">
      <c r="D94" s="2"/>
    </row>
    <row r="95" spans="1:7">
      <c r="A95" s="1" t="s">
        <v>133</v>
      </c>
      <c r="D95" s="2"/>
    </row>
    <row r="96" spans="1:7">
      <c r="A96" s="1" t="s">
        <v>134</v>
      </c>
      <c r="D96" s="2"/>
      <c r="F96" s="2">
        <v>8440.44</v>
      </c>
      <c r="G96" s="1" t="s">
        <v>23</v>
      </c>
    </row>
    <row r="98" spans="1:7">
      <c r="A98" s="1" t="s">
        <v>33</v>
      </c>
    </row>
    <row r="99" spans="1:7">
      <c r="B99" s="1" t="s">
        <v>24</v>
      </c>
      <c r="F99" s="2">
        <f>F50+F81+D83</f>
        <v>539819.42879955564</v>
      </c>
      <c r="G99" s="1" t="s">
        <v>23</v>
      </c>
    </row>
    <row r="102" spans="1:7" ht="27" customHeight="1">
      <c r="A102" s="1" t="s">
        <v>80</v>
      </c>
    </row>
    <row r="103" spans="1:7" ht="28.5" customHeight="1"/>
    <row r="104" spans="1:7" ht="29.25" customHeight="1">
      <c r="A104" s="9" t="s">
        <v>81</v>
      </c>
      <c r="B104" s="26" t="s">
        <v>82</v>
      </c>
      <c r="C104" s="26"/>
      <c r="D104" s="9" t="s">
        <v>83</v>
      </c>
      <c r="E104" s="26" t="s">
        <v>84</v>
      </c>
      <c r="F104" s="26"/>
      <c r="G104" s="9" t="s">
        <v>85</v>
      </c>
    </row>
    <row r="105" spans="1:7" ht="30" customHeight="1">
      <c r="A105" s="20" t="s">
        <v>86</v>
      </c>
      <c r="B105" s="19" t="s">
        <v>87</v>
      </c>
      <c r="C105" s="19"/>
      <c r="D105" s="10">
        <v>8</v>
      </c>
      <c r="E105" s="19" t="s">
        <v>88</v>
      </c>
      <c r="F105" s="19"/>
      <c r="G105" s="10">
        <v>8</v>
      </c>
    </row>
    <row r="106" spans="1:7" ht="41.25" customHeight="1">
      <c r="A106" s="20"/>
      <c r="B106" s="19" t="s">
        <v>89</v>
      </c>
      <c r="C106" s="19"/>
      <c r="D106" s="10">
        <v>4</v>
      </c>
      <c r="E106" s="19" t="s">
        <v>88</v>
      </c>
      <c r="F106" s="19"/>
      <c r="G106" s="10">
        <v>4</v>
      </c>
    </row>
    <row r="107" spans="1:7" ht="69" customHeight="1">
      <c r="A107" s="20"/>
      <c r="B107" s="19" t="s">
        <v>90</v>
      </c>
      <c r="C107" s="19"/>
      <c r="D107" s="10">
        <v>2</v>
      </c>
      <c r="E107" s="19" t="s">
        <v>88</v>
      </c>
      <c r="F107" s="19"/>
      <c r="G107" s="10">
        <v>2</v>
      </c>
    </row>
    <row r="108" spans="1:7" ht="29.25" customHeight="1">
      <c r="A108" s="10" t="s">
        <v>91</v>
      </c>
      <c r="B108" s="19" t="s">
        <v>92</v>
      </c>
      <c r="C108" s="19"/>
      <c r="D108" s="10"/>
      <c r="E108" s="19" t="s">
        <v>93</v>
      </c>
      <c r="F108" s="19"/>
      <c r="G108" s="10"/>
    </row>
    <row r="109" spans="1:7" ht="51" customHeight="1">
      <c r="A109" s="20" t="s">
        <v>94</v>
      </c>
      <c r="B109" s="19" t="s">
        <v>95</v>
      </c>
      <c r="C109" s="19"/>
      <c r="D109" s="10">
        <v>5</v>
      </c>
      <c r="E109" s="19" t="s">
        <v>96</v>
      </c>
      <c r="F109" s="19"/>
      <c r="G109" s="10">
        <v>5</v>
      </c>
    </row>
    <row r="110" spans="1:7" ht="26.25" customHeight="1">
      <c r="A110" s="20"/>
      <c r="B110" s="19" t="s">
        <v>97</v>
      </c>
      <c r="C110" s="19"/>
      <c r="D110" s="10"/>
      <c r="E110" s="19" t="s">
        <v>98</v>
      </c>
      <c r="F110" s="19"/>
      <c r="G110" s="10"/>
    </row>
    <row r="111" spans="1:7" ht="39.75" customHeight="1">
      <c r="A111" s="20"/>
      <c r="B111" s="19" t="s">
        <v>99</v>
      </c>
      <c r="C111" s="19"/>
      <c r="D111" s="10">
        <v>4</v>
      </c>
      <c r="E111" s="19" t="s">
        <v>100</v>
      </c>
      <c r="F111" s="19"/>
      <c r="G111" s="10">
        <v>4</v>
      </c>
    </row>
    <row r="112" spans="1:7" ht="28.5" customHeight="1">
      <c r="A112" s="20"/>
      <c r="B112" s="19" t="s">
        <v>101</v>
      </c>
      <c r="C112" s="19"/>
      <c r="D112" s="10"/>
      <c r="E112" s="19" t="s">
        <v>102</v>
      </c>
      <c r="F112" s="19"/>
      <c r="G112" s="10"/>
    </row>
    <row r="113" spans="1:7">
      <c r="A113" s="20"/>
      <c r="B113" s="19" t="s">
        <v>103</v>
      </c>
      <c r="C113" s="19"/>
      <c r="D113" s="10"/>
      <c r="E113" s="19" t="s">
        <v>104</v>
      </c>
      <c r="F113" s="19"/>
      <c r="G113" s="10"/>
    </row>
    <row r="114" spans="1:7">
      <c r="A114" s="20"/>
      <c r="B114" s="19" t="s">
        <v>105</v>
      </c>
      <c r="C114" s="19"/>
      <c r="D114" s="10">
        <v>6</v>
      </c>
      <c r="E114" s="19" t="s">
        <v>106</v>
      </c>
      <c r="F114" s="19"/>
      <c r="G114" s="10">
        <v>6</v>
      </c>
    </row>
    <row r="115" spans="1:7">
      <c r="A115" s="20"/>
      <c r="B115" s="19" t="s">
        <v>107</v>
      </c>
      <c r="C115" s="19"/>
      <c r="D115" s="10">
        <v>1</v>
      </c>
      <c r="E115" s="19" t="s">
        <v>96</v>
      </c>
      <c r="F115" s="19"/>
      <c r="G115" s="10">
        <v>1</v>
      </c>
    </row>
    <row r="116" spans="1:7">
      <c r="A116" s="20"/>
      <c r="B116" s="19" t="s">
        <v>108</v>
      </c>
      <c r="C116" s="19"/>
      <c r="D116" s="10">
        <v>1</v>
      </c>
      <c r="E116" s="19"/>
      <c r="F116" s="19"/>
      <c r="G116" s="10">
        <v>1</v>
      </c>
    </row>
    <row r="119" spans="1:7">
      <c r="A119" s="1" t="s">
        <v>28</v>
      </c>
      <c r="F119" s="1" t="s">
        <v>27</v>
      </c>
    </row>
    <row r="121" spans="1:7">
      <c r="A121" s="1" t="s">
        <v>30</v>
      </c>
      <c r="F121" s="1" t="s">
        <v>29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6">
    <mergeCell ref="B81:C81"/>
    <mergeCell ref="D81:E81"/>
    <mergeCell ref="B75:C75"/>
    <mergeCell ref="B76:C76"/>
    <mergeCell ref="B77:C77"/>
    <mergeCell ref="B78:C78"/>
    <mergeCell ref="B79:C79"/>
    <mergeCell ref="B80:C80"/>
    <mergeCell ref="F81:G81"/>
    <mergeCell ref="D77:E77"/>
    <mergeCell ref="D78:E78"/>
    <mergeCell ref="D79:E79"/>
    <mergeCell ref="D80:E80"/>
    <mergeCell ref="D76:E76"/>
    <mergeCell ref="B70:C70"/>
    <mergeCell ref="B71:C71"/>
    <mergeCell ref="B72:C72"/>
    <mergeCell ref="B73:C73"/>
    <mergeCell ref="B74:C74"/>
    <mergeCell ref="B64:C64"/>
    <mergeCell ref="B65:C65"/>
    <mergeCell ref="B66:C66"/>
    <mergeCell ref="B67:C67"/>
    <mergeCell ref="B68:C68"/>
    <mergeCell ref="B69:C69"/>
    <mergeCell ref="B61:C61"/>
    <mergeCell ref="B62:C62"/>
    <mergeCell ref="B63:C63"/>
    <mergeCell ref="B54:C54"/>
    <mergeCell ref="D54:E54"/>
    <mergeCell ref="F54:G54"/>
    <mergeCell ref="B55:C55"/>
    <mergeCell ref="B56:C56"/>
    <mergeCell ref="B57:C57"/>
    <mergeCell ref="D58:E58"/>
    <mergeCell ref="D59:E59"/>
    <mergeCell ref="D60:E60"/>
    <mergeCell ref="D61:E61"/>
    <mergeCell ref="D62:E62"/>
    <mergeCell ref="D63:E63"/>
    <mergeCell ref="F58:G58"/>
    <mergeCell ref="F59:G59"/>
    <mergeCell ref="F60:G60"/>
    <mergeCell ref="F61:G61"/>
    <mergeCell ref="F62:G62"/>
    <mergeCell ref="F63:G63"/>
    <mergeCell ref="D55:E55"/>
    <mergeCell ref="D56:E56"/>
    <mergeCell ref="D57:E57"/>
    <mergeCell ref="F56:G56"/>
    <mergeCell ref="F57:G57"/>
    <mergeCell ref="B58:C58"/>
    <mergeCell ref="B59:C59"/>
    <mergeCell ref="B60:C60"/>
    <mergeCell ref="D45:E45"/>
    <mergeCell ref="F45:G45"/>
    <mergeCell ref="B46:C46"/>
    <mergeCell ref="D46:E46"/>
    <mergeCell ref="F46:G46"/>
    <mergeCell ref="B49:C49"/>
    <mergeCell ref="D49:E49"/>
    <mergeCell ref="F49:G49"/>
    <mergeCell ref="B50:C50"/>
    <mergeCell ref="D50:E50"/>
    <mergeCell ref="F50:G50"/>
    <mergeCell ref="A1:G1"/>
    <mergeCell ref="A2:G2"/>
    <mergeCell ref="A3:G3"/>
    <mergeCell ref="A4:G4"/>
    <mergeCell ref="B41:C41"/>
    <mergeCell ref="D41:E41"/>
    <mergeCell ref="F41:G41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A16:D16"/>
    <mergeCell ref="E16:F16"/>
    <mergeCell ref="A17:D17"/>
    <mergeCell ref="E17:F17"/>
    <mergeCell ref="A18:D18"/>
    <mergeCell ref="E18:F18"/>
    <mergeCell ref="A19:D19"/>
    <mergeCell ref="E19:F19"/>
    <mergeCell ref="A20:D20"/>
    <mergeCell ref="E20:F20"/>
    <mergeCell ref="B104:C104"/>
    <mergeCell ref="E104:F104"/>
    <mergeCell ref="D67:E67"/>
    <mergeCell ref="D68:E68"/>
    <mergeCell ref="D69:E69"/>
    <mergeCell ref="D70:E70"/>
    <mergeCell ref="D71:E71"/>
    <mergeCell ref="D72:E72"/>
    <mergeCell ref="D73:E73"/>
    <mergeCell ref="D74:E74"/>
    <mergeCell ref="F71:G71"/>
    <mergeCell ref="F72:G72"/>
    <mergeCell ref="F73:G73"/>
    <mergeCell ref="F74:G74"/>
    <mergeCell ref="B47:C47"/>
    <mergeCell ref="D47:E47"/>
    <mergeCell ref="F47:G47"/>
    <mergeCell ref="B48:C48"/>
    <mergeCell ref="D48:E48"/>
    <mergeCell ref="F48:G48"/>
    <mergeCell ref="B45:C45"/>
    <mergeCell ref="F55:G55"/>
    <mergeCell ref="A105:A107"/>
    <mergeCell ref="B105:C105"/>
    <mergeCell ref="E105:F105"/>
    <mergeCell ref="B106:C106"/>
    <mergeCell ref="E106:F106"/>
    <mergeCell ref="B107:C107"/>
    <mergeCell ref="E107:F107"/>
    <mergeCell ref="F64:G64"/>
    <mergeCell ref="F65:G65"/>
    <mergeCell ref="F66:G66"/>
    <mergeCell ref="F75:G75"/>
    <mergeCell ref="F76:G76"/>
    <mergeCell ref="F77:G77"/>
    <mergeCell ref="F78:G78"/>
    <mergeCell ref="F79:G79"/>
    <mergeCell ref="F80:G80"/>
    <mergeCell ref="F67:G67"/>
    <mergeCell ref="F68:G68"/>
    <mergeCell ref="F69:G69"/>
    <mergeCell ref="F70:G70"/>
    <mergeCell ref="D64:E64"/>
    <mergeCell ref="D65:E65"/>
    <mergeCell ref="D66:E66"/>
    <mergeCell ref="D75:E75"/>
    <mergeCell ref="B108:C108"/>
    <mergeCell ref="E108:F108"/>
    <mergeCell ref="A109:A116"/>
    <mergeCell ref="B109:C109"/>
    <mergeCell ref="E109:F109"/>
    <mergeCell ref="B110:C110"/>
    <mergeCell ref="E110:F110"/>
    <mergeCell ref="B111:C111"/>
    <mergeCell ref="E111:F111"/>
    <mergeCell ref="B112:C112"/>
    <mergeCell ref="E112:F112"/>
    <mergeCell ref="B113:C113"/>
    <mergeCell ref="E113:F113"/>
    <mergeCell ref="B114:C114"/>
    <mergeCell ref="E114:F114"/>
    <mergeCell ref="B115:C115"/>
    <mergeCell ref="E115:F115"/>
    <mergeCell ref="B116:C116"/>
    <mergeCell ref="E116:F116"/>
  </mergeCells>
  <pageMargins left="0.2" right="0.2" top="0.47" bottom="0.42" header="0.3" footer="0.2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2014-03-04T13:23:40Z</dcterms:modified>
</cp:coreProperties>
</file>