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G37"/>
  <c r="G35"/>
  <c r="G33"/>
  <c r="F41"/>
  <c r="E41"/>
  <c r="D41"/>
  <c r="B40"/>
  <c r="B39"/>
  <c r="B38"/>
  <c r="B37"/>
  <c r="B36"/>
  <c r="B35"/>
  <c r="B34"/>
  <c r="B33"/>
  <c r="C6"/>
  <c r="F53" s="1"/>
  <c r="D99" l="1"/>
  <c r="G41"/>
  <c r="F48"/>
  <c r="F47"/>
  <c r="F50"/>
  <c r="F51"/>
  <c r="F49"/>
  <c r="F54"/>
  <c r="F97"/>
  <c r="D100"/>
  <c r="F55" l="1"/>
  <c r="F116" s="1"/>
</calcChain>
</file>

<file path=xl/sharedStrings.xml><?xml version="1.0" encoding="utf-8"?>
<sst xmlns="http://schemas.openxmlformats.org/spreadsheetml/2006/main" count="209" uniqueCount="160">
  <si>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</si>
  <si>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</si>
  <si>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</si>
  <si>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</si>
  <si>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</si>
  <si>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</si>
  <si>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</si>
  <si>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</si>
  <si>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</si>
  <si>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</si>
  <si>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</si>
  <si>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</si>
  <si>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</si>
  <si>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</si>
  <si>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</si>
  <si>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</si>
  <si>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</si>
  <si>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</si>
  <si>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</si>
  <si>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</si>
  <si>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</si>
  <si>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</si>
  <si>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</si>
  <si>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</si>
  <si>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</si>
  <si>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</si>
  <si>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</si>
  <si>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</si>
  <si>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</si>
  <si>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</si>
  <si>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</si>
  <si>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</si>
  <si>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</si>
  <si>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</si>
  <si>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</si>
  <si>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</si>
  <si>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</si>
  <si>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</si>
  <si>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</si>
  <si>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</si>
  <si>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</si>
  <si>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</si>
  <si>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</si>
  <si>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</si>
  <si>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</si>
  <si>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</si>
  <si>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</si>
  <si>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</si>
  <si>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</si>
  <si>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</si>
  <si>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</si>
  <si>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</si>
  <si>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</si>
  <si>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</si>
  <si>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</si>
  <si>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</si>
  <si>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</si>
  <si>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</si>
  <si>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</si>
  <si>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</si>
  <si>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</si>
  <si>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</si>
  <si>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</si>
  <si>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</si>
  <si>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</si>
  <si>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</si>
  <si>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</si>
  <si>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</si>
  <si>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</si>
  <si>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</si>
  <si>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</si>
  <si>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</si>
  <si>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</si>
  <si>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</si>
  <si>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</si>
  <si>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</si>
  <si>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</si>
  <si>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</si>
  <si>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22  по улице Октябрьская </t>
  </si>
  <si>
    <t>проверка и прочистка дымоходов</t>
  </si>
  <si>
    <t>Февраль</t>
  </si>
  <si>
    <t>Март</t>
  </si>
  <si>
    <t xml:space="preserve">проверка и прочистка дымоходов </t>
  </si>
  <si>
    <t>Апрель</t>
  </si>
  <si>
    <t>кв.22 регистрация счетчика ХВ,установка пломбы</t>
  </si>
  <si>
    <t>кв.5 промывка подвлдки с/отопления</t>
  </si>
  <si>
    <t>кв.6 замена подводки отопления</t>
  </si>
  <si>
    <t>кв.28 замена стояка отопления,демонтаж отопительных приборов</t>
  </si>
  <si>
    <t>Май</t>
  </si>
  <si>
    <t>кв.16 замена стояков отопления</t>
  </si>
  <si>
    <t>Июнь</t>
  </si>
  <si>
    <t>чердак ремонт с/отопления</t>
  </si>
  <si>
    <t>Июль</t>
  </si>
  <si>
    <t>кв.11 регистрация счетчика ХВ,установка пломбы</t>
  </si>
  <si>
    <t>кв.13 регистрация счетчика ХВ,установка пломбы</t>
  </si>
  <si>
    <t>кв.25 регистрация счетчика ХВ,установка пломбы</t>
  </si>
  <si>
    <t>кв.32 ремонт с/отопления</t>
  </si>
  <si>
    <t>кв.32 замена стояка отопления</t>
  </si>
  <si>
    <t>Август</t>
  </si>
  <si>
    <t>кв.25-27 замена стояка канализации</t>
  </si>
  <si>
    <t>кв.27 ремонт перекрытия,полов,стен</t>
  </si>
  <si>
    <t>Сентябрь</t>
  </si>
  <si>
    <t>отключение гаражей</t>
  </si>
  <si>
    <t>кв.2 замена лежака отопления</t>
  </si>
  <si>
    <t>кв.29,30 замена подводки отопления</t>
  </si>
  <si>
    <t>ограждение опасных мест</t>
  </si>
  <si>
    <t>очистка крыши от снега и сосулек</t>
  </si>
  <si>
    <t>кв.19 пробивка вент.канала под гофр.трубу</t>
  </si>
  <si>
    <t>Октябрь</t>
  </si>
  <si>
    <t>кв.29 прочистка вент.канала на кухне</t>
  </si>
  <si>
    <t>кв.10 замена стояка отопления</t>
  </si>
  <si>
    <t>кв.19 наладка с/отопления</t>
  </si>
  <si>
    <t>кв.26 замена задвижки на вводе ХВ</t>
  </si>
  <si>
    <t>подъезд ремонт эл.проводки</t>
  </si>
  <si>
    <t>ремонт входных дверей</t>
  </si>
  <si>
    <t>Ноябрь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</si>
  <si>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</si>
  <si>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</si>
  <si>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</si>
  <si>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</si>
  <si>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</si>
  <si>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</si>
  <si>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</si>
  <si>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</si>
  <si>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</si>
  <si>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</si>
  <si>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</si>
  <si>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</si>
  <si>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</si>
  <si>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</si>
  <si>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</si>
  <si>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</si>
  <si>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</si>
  <si>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</si>
  <si>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</si>
  <si>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</si>
  <si>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</si>
  <si>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</si>
  <si>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</si>
  <si>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</si>
  <si>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</si>
  <si>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</si>
  <si>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334 от 24.12.08г.</t>
  </si>
  <si>
    <t>очистка крыши от сосулек</t>
  </si>
  <si>
    <t>Декабрь</t>
  </si>
  <si>
    <t xml:space="preserve">подъезд ремонт освещения </t>
  </si>
  <si>
    <t>подъезд ремонт освещения</t>
  </si>
  <si>
    <t>ремонт входных дверей (подгонка полотен)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</si>
  <si>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</si>
  <si>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</si>
  <si>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</si>
  <si>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</si>
  <si>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</si>
  <si>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</si>
  <si>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</si>
  <si>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</si>
  <si>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ремонт освещения в подъезде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</si>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</sst>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09" workbookViewId="0">
      <selection activeCell="A117" sqref="A117:XFD11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78</v>
      </c>
      <c r="B3" s="34"/>
      <c r="C3" s="34"/>
      <c r="D3" s="34"/>
      <c r="E3" s="34"/>
      <c r="F3" s="34"/>
      <c r="G3" s="34"/>
    </row>
    <row r="4" spans="1:8">
      <c r="A4" s="34" t="s">
        <v>73</v>
      </c>
      <c r="B4" s="34"/>
      <c r="C4" s="34"/>
      <c r="D4" s="34"/>
      <c r="E4" s="34"/>
      <c r="F4" s="34"/>
      <c r="G4" s="34"/>
      <c r="H4" s="12">
        <v>12</v>
      </c>
    </row>
    <row r="5" spans="1:8" ht="11.25" customHeight="1"/>
    <row r="6" spans="1:8">
      <c r="A6" s="1" t="s">
        <v>6</v>
      </c>
      <c r="C6" s="3">
        <f>D7+D8</f>
        <v>1886.5</v>
      </c>
      <c r="D6" s="1" t="s">
        <v>2</v>
      </c>
    </row>
    <row r="7" spans="1:8">
      <c r="A7" s="1" t="s">
        <v>118</v>
      </c>
      <c r="B7" s="1" t="s">
        <v>119</v>
      </c>
      <c r="C7" s="3"/>
      <c r="D7" s="1">
        <v>1886.5</v>
      </c>
      <c r="E7" s="1" t="s">
        <v>2</v>
      </c>
    </row>
    <row r="8" spans="1:8">
      <c r="B8" s="1" t="s">
        <v>120</v>
      </c>
      <c r="C8" s="3"/>
      <c r="D8" s="1">
        <v>0</v>
      </c>
      <c r="E8" s="1" t="s">
        <v>2</v>
      </c>
    </row>
    <row r="9" spans="1:8">
      <c r="A9" s="1" t="s">
        <v>121</v>
      </c>
      <c r="C9" s="1">
        <v>4</v>
      </c>
    </row>
    <row r="10" spans="1:8">
      <c r="A10" s="1" t="s">
        <v>122</v>
      </c>
      <c r="C10" s="1">
        <v>4</v>
      </c>
    </row>
    <row r="11" spans="1:8">
      <c r="A11" s="1" t="s">
        <v>123</v>
      </c>
      <c r="C11" s="1">
        <v>32</v>
      </c>
    </row>
    <row r="12" spans="1:8">
      <c r="A12" s="1" t="s">
        <v>124</v>
      </c>
      <c r="E12" s="1">
        <v>186.4</v>
      </c>
      <c r="F12" s="1" t="s">
        <v>2</v>
      </c>
    </row>
    <row r="13" spans="1:8">
      <c r="A13" s="1" t="s">
        <v>125</v>
      </c>
      <c r="B13" s="1">
        <v>650</v>
      </c>
      <c r="C13" s="1" t="s">
        <v>2</v>
      </c>
    </row>
    <row r="14" spans="1:8">
      <c r="A14" s="1" t="s">
        <v>126</v>
      </c>
      <c r="D14" s="1">
        <v>1850</v>
      </c>
      <c r="E14" s="1" t="s">
        <v>2</v>
      </c>
    </row>
    <row r="16" spans="1:8">
      <c r="A16" s="1" t="s">
        <v>127</v>
      </c>
    </row>
    <row r="17" spans="1:10">
      <c r="A17" s="37" t="s">
        <v>128</v>
      </c>
      <c r="B17" s="37"/>
      <c r="C17" s="37"/>
      <c r="D17" s="37"/>
      <c r="E17" s="37" t="s">
        <v>129</v>
      </c>
      <c r="F17" s="37"/>
    </row>
    <row r="18" spans="1:10">
      <c r="A18" s="38" t="s">
        <v>130</v>
      </c>
      <c r="B18" s="38"/>
      <c r="C18" s="38"/>
      <c r="D18" s="38"/>
      <c r="E18" s="37" t="s">
        <v>148</v>
      </c>
      <c r="F18" s="37"/>
    </row>
    <row r="20" spans="1:10">
      <c r="A20" s="1" t="s">
        <v>131</v>
      </c>
    </row>
    <row r="21" spans="1:10" ht="31.5" customHeight="1">
      <c r="A21" s="41" t="s">
        <v>132</v>
      </c>
      <c r="B21" s="41"/>
      <c r="C21" s="41" t="s">
        <v>133</v>
      </c>
      <c r="D21" s="41"/>
      <c r="E21" s="41" t="s">
        <v>134</v>
      </c>
      <c r="F21" s="41"/>
    </row>
    <row r="22" spans="1:10">
      <c r="A22" s="17" t="s">
        <v>135</v>
      </c>
      <c r="B22" s="17"/>
      <c r="C22" s="37">
        <v>37</v>
      </c>
      <c r="D22" s="37"/>
      <c r="E22" s="37">
        <v>42</v>
      </c>
      <c r="F22" s="37"/>
    </row>
    <row r="23" spans="1:10">
      <c r="A23" s="17" t="s">
        <v>136</v>
      </c>
      <c r="B23" s="17"/>
      <c r="C23" s="37">
        <v>9</v>
      </c>
      <c r="D23" s="37"/>
      <c r="E23" s="37">
        <v>12</v>
      </c>
      <c r="F23" s="37"/>
    </row>
    <row r="25" spans="1:10">
      <c r="A25" s="1" t="s">
        <v>137</v>
      </c>
      <c r="C25" s="1" t="s">
        <v>142</v>
      </c>
    </row>
    <row r="27" spans="1:10">
      <c r="A27" s="1" t="s">
        <v>138</v>
      </c>
    </row>
    <row r="28" spans="1:10">
      <c r="B28" s="1" t="s">
        <v>139</v>
      </c>
      <c r="D28" s="1">
        <v>11.96</v>
      </c>
      <c r="E28" s="1" t="s">
        <v>140</v>
      </c>
    </row>
    <row r="29" spans="1:10">
      <c r="B29" s="1" t="s">
        <v>141</v>
      </c>
      <c r="D29" s="1">
        <v>13.66</v>
      </c>
      <c r="E29" s="1" t="s">
        <v>140</v>
      </c>
    </row>
    <row r="31" spans="1:10">
      <c r="A31" s="1" t="s">
        <v>1</v>
      </c>
    </row>
    <row r="32" spans="1:10" ht="98.25" customHeight="1">
      <c r="A32" s="18" t="s">
        <v>3</v>
      </c>
      <c r="B32" s="18" t="s">
        <v>149</v>
      </c>
      <c r="C32" s="18" t="s">
        <v>150</v>
      </c>
      <c r="D32" s="18" t="s">
        <v>151</v>
      </c>
      <c r="E32" s="18" t="s">
        <v>4</v>
      </c>
      <c r="F32" s="18" t="s">
        <v>152</v>
      </c>
      <c r="G32" s="18" t="s">
        <v>153</v>
      </c>
      <c r="H32" s="2"/>
      <c r="I32" s="2"/>
      <c r="J32" s="2"/>
    </row>
    <row r="33" spans="1:7">
      <c r="A33" s="42" t="s">
        <v>39</v>
      </c>
      <c r="B33" s="5">
        <f>D33/C33</f>
        <v>24250.326848249028</v>
      </c>
      <c r="C33" s="6">
        <v>2.57</v>
      </c>
      <c r="D33" s="6">
        <v>62323.34</v>
      </c>
      <c r="E33" s="6">
        <v>114.43</v>
      </c>
      <c r="F33" s="44">
        <v>143572.75</v>
      </c>
      <c r="G33" s="44">
        <f>D33+D34+E33+E34-F33</f>
        <v>4695.2599999999802</v>
      </c>
    </row>
    <row r="34" spans="1:7">
      <c r="A34" s="43"/>
      <c r="B34" s="5">
        <f>D34/C34</f>
        <v>29101.996610169488</v>
      </c>
      <c r="C34" s="6">
        <v>2.95</v>
      </c>
      <c r="D34" s="6">
        <v>85850.89</v>
      </c>
      <c r="E34" s="6">
        <v>-20.65</v>
      </c>
      <c r="F34" s="45"/>
      <c r="G34" s="45"/>
    </row>
    <row r="35" spans="1:7">
      <c r="A35" s="42" t="s">
        <v>40</v>
      </c>
      <c r="B35" s="5">
        <f t="shared" ref="B35:B40" si="0">D35/C35</f>
        <v>186.81706252445889</v>
      </c>
      <c r="C35" s="6">
        <v>1328.76</v>
      </c>
      <c r="D35" s="6">
        <v>248235.04</v>
      </c>
      <c r="E35" s="6"/>
      <c r="F35" s="44">
        <v>473309.27</v>
      </c>
      <c r="G35" s="44">
        <f t="shared" ref="G35" si="1">D35+D36+E35+E36-F35</f>
        <v>28836.5</v>
      </c>
    </row>
    <row r="36" spans="1:7">
      <c r="A36" s="43"/>
      <c r="B36" s="5">
        <f t="shared" si="0"/>
        <v>168.98766754961599</v>
      </c>
      <c r="C36" s="6">
        <v>1502.54</v>
      </c>
      <c r="D36" s="6">
        <v>253910.73</v>
      </c>
      <c r="E36" s="6"/>
      <c r="F36" s="45"/>
      <c r="G36" s="45"/>
    </row>
    <row r="37" spans="1:7" ht="16.5" customHeight="1">
      <c r="A37" s="42" t="s">
        <v>154</v>
      </c>
      <c r="B37" s="5">
        <f t="shared" si="0"/>
        <v>2245.0487804878048</v>
      </c>
      <c r="C37" s="6">
        <v>14.35</v>
      </c>
      <c r="D37" s="6">
        <v>32216.45</v>
      </c>
      <c r="E37" s="6">
        <v>-561.76</v>
      </c>
      <c r="F37" s="44">
        <v>64857.84</v>
      </c>
      <c r="G37" s="44">
        <f t="shared" ref="G37" si="2">D37+D38+E37+E38-F37</f>
        <v>528.53000000001339</v>
      </c>
    </row>
    <row r="38" spans="1:7">
      <c r="A38" s="43"/>
      <c r="B38" s="5">
        <f t="shared" si="0"/>
        <v>2091.5967351874247</v>
      </c>
      <c r="C38" s="6">
        <v>16.54</v>
      </c>
      <c r="D38" s="6">
        <v>34595.01</v>
      </c>
      <c r="E38" s="6">
        <v>-863.33</v>
      </c>
      <c r="F38" s="45"/>
      <c r="G38" s="45"/>
    </row>
    <row r="39" spans="1:7" ht="16.5" customHeight="1">
      <c r="A39" s="42" t="s">
        <v>155</v>
      </c>
      <c r="B39" s="5">
        <f t="shared" si="0"/>
        <v>2245.0455109640047</v>
      </c>
      <c r="C39" s="6">
        <v>24.17</v>
      </c>
      <c r="D39" s="6">
        <v>54262.75</v>
      </c>
      <c r="E39" s="6">
        <v>-945.97</v>
      </c>
      <c r="F39" s="44">
        <v>112265.52</v>
      </c>
      <c r="G39" s="44">
        <f t="shared" ref="G39" si="3">D39+D40+E39+E40-F39</f>
        <v>938.41999999999825</v>
      </c>
    </row>
    <row r="40" spans="1:7">
      <c r="A40" s="43"/>
      <c r="B40" s="5">
        <f t="shared" si="0"/>
        <v>2091.6021798365123</v>
      </c>
      <c r="C40" s="6">
        <v>29.36</v>
      </c>
      <c r="D40" s="6">
        <v>61409.440000000002</v>
      </c>
      <c r="E40" s="6">
        <v>-1522.28</v>
      </c>
      <c r="F40" s="45"/>
      <c r="G40" s="45"/>
    </row>
    <row r="41" spans="1:7">
      <c r="A41" s="4" t="s">
        <v>70</v>
      </c>
      <c r="B41" s="5"/>
      <c r="C41" s="6"/>
      <c r="D41" s="6">
        <f>SUM(D33:D40)</f>
        <v>832803.64999999991</v>
      </c>
      <c r="E41" s="6">
        <f>SUM(E33:E40)</f>
        <v>-3799.5599999999995</v>
      </c>
      <c r="F41" s="6">
        <f>SUM(F33:F40)</f>
        <v>794005.38</v>
      </c>
      <c r="G41" s="6">
        <f>SUM(G33:G40)</f>
        <v>34998.709999999992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7" t="s">
        <v>9</v>
      </c>
      <c r="C46" s="23"/>
      <c r="D46" s="27" t="s">
        <v>10</v>
      </c>
      <c r="E46" s="23"/>
      <c r="F46" s="27" t="s">
        <v>11</v>
      </c>
      <c r="G46" s="23"/>
    </row>
    <row r="47" spans="1:7" ht="50.25" customHeight="1">
      <c r="A47" s="9">
        <v>1</v>
      </c>
      <c r="B47" s="35" t="s">
        <v>12</v>
      </c>
      <c r="C47" s="35"/>
      <c r="D47" s="33" t="s">
        <v>13</v>
      </c>
      <c r="E47" s="33"/>
      <c r="F47" s="36">
        <f>0.54*H4*C6</f>
        <v>12224.52</v>
      </c>
      <c r="G47" s="36"/>
    </row>
    <row r="48" spans="1:7" ht="31.5" customHeight="1">
      <c r="A48" s="9">
        <v>2</v>
      </c>
      <c r="B48" s="35" t="s">
        <v>14</v>
      </c>
      <c r="C48" s="35"/>
      <c r="D48" s="33" t="s">
        <v>13</v>
      </c>
      <c r="E48" s="33"/>
      <c r="F48" s="36">
        <f>1.71*H4*C6</f>
        <v>38710.979999999996</v>
      </c>
      <c r="G48" s="36"/>
    </row>
    <row r="49" spans="1:7">
      <c r="A49" s="13">
        <v>3</v>
      </c>
      <c r="B49" s="35" t="s">
        <v>15</v>
      </c>
      <c r="C49" s="35"/>
      <c r="D49" s="33" t="s">
        <v>16</v>
      </c>
      <c r="E49" s="33"/>
      <c r="F49" s="36">
        <f>0.14833333333*H4*C6</f>
        <v>3357.9699999245404</v>
      </c>
      <c r="G49" s="36"/>
    </row>
    <row r="50" spans="1:7" ht="30" customHeight="1">
      <c r="A50" s="13">
        <v>4</v>
      </c>
      <c r="B50" s="35" t="s">
        <v>17</v>
      </c>
      <c r="C50" s="35"/>
      <c r="D50" s="33" t="s">
        <v>116</v>
      </c>
      <c r="E50" s="33"/>
      <c r="F50" s="36">
        <f>0.79*H4*C6</f>
        <v>17884.02</v>
      </c>
      <c r="G50" s="36"/>
    </row>
    <row r="51" spans="1:7" ht="60.75" customHeight="1">
      <c r="A51" s="13">
        <v>5</v>
      </c>
      <c r="B51" s="35" t="s">
        <v>18</v>
      </c>
      <c r="C51" s="35"/>
      <c r="D51" s="33" t="s">
        <v>19</v>
      </c>
      <c r="E51" s="33"/>
      <c r="F51" s="36">
        <f>1.04*H4*C6</f>
        <v>23543.52</v>
      </c>
      <c r="G51" s="36"/>
    </row>
    <row r="52" spans="1:7" ht="29.25" customHeight="1">
      <c r="A52" s="13">
        <v>6</v>
      </c>
      <c r="B52" s="35" t="s">
        <v>20</v>
      </c>
      <c r="C52" s="35"/>
      <c r="D52" s="33" t="s">
        <v>66</v>
      </c>
      <c r="E52" s="33"/>
      <c r="F52" s="36"/>
      <c r="G52" s="36"/>
    </row>
    <row r="53" spans="1:7" ht="29.25" customHeight="1">
      <c r="A53" s="13">
        <v>7</v>
      </c>
      <c r="B53" s="35" t="s">
        <v>21</v>
      </c>
      <c r="C53" s="35"/>
      <c r="D53" s="27" t="s">
        <v>66</v>
      </c>
      <c r="E53" s="23"/>
      <c r="F53" s="36">
        <f>2.20416666666*H4*C6</f>
        <v>49897.924999849078</v>
      </c>
      <c r="G53" s="36"/>
    </row>
    <row r="54" spans="1:7" ht="45" customHeight="1">
      <c r="A54" s="13">
        <v>8</v>
      </c>
      <c r="B54" s="35" t="s">
        <v>22</v>
      </c>
      <c r="C54" s="35"/>
      <c r="D54" s="27" t="s">
        <v>117</v>
      </c>
      <c r="E54" s="23"/>
      <c r="F54" s="36">
        <f>0.2525*H4*C6</f>
        <v>5716.0950000000003</v>
      </c>
      <c r="G54" s="36"/>
    </row>
    <row r="55" spans="1:7" ht="31.5" customHeight="1">
      <c r="A55" s="9"/>
      <c r="B55" s="35" t="s">
        <v>23</v>
      </c>
      <c r="C55" s="35"/>
      <c r="D55" s="33"/>
      <c r="E55" s="33"/>
      <c r="F55" s="36">
        <f>SUM(F47:G54)</f>
        <v>151335.02999977363</v>
      </c>
      <c r="G55" s="36"/>
    </row>
    <row r="57" spans="1:7">
      <c r="A57" s="1" t="s">
        <v>24</v>
      </c>
    </row>
    <row r="59" spans="1:7" ht="44.25" customHeight="1">
      <c r="A59" s="9" t="s">
        <v>8</v>
      </c>
      <c r="B59" s="33" t="s">
        <v>25</v>
      </c>
      <c r="C59" s="33"/>
      <c r="D59" s="27" t="s">
        <v>26</v>
      </c>
      <c r="E59" s="23"/>
      <c r="F59" s="27" t="s">
        <v>27</v>
      </c>
      <c r="G59" s="23"/>
    </row>
    <row r="60" spans="1:7" ht="30.75" customHeight="1">
      <c r="A60" s="9">
        <v>1</v>
      </c>
      <c r="B60" s="21" t="s">
        <v>79</v>
      </c>
      <c r="C60" s="21"/>
      <c r="D60" s="30" t="s">
        <v>80</v>
      </c>
      <c r="E60" s="30"/>
      <c r="F60" s="28">
        <v>1122</v>
      </c>
      <c r="G60" s="29"/>
    </row>
    <row r="61" spans="1:7" ht="19.5" customHeight="1">
      <c r="A61" s="9">
        <v>2</v>
      </c>
      <c r="B61" s="21" t="s">
        <v>105</v>
      </c>
      <c r="C61" s="21"/>
      <c r="D61" s="30" t="s">
        <v>80</v>
      </c>
      <c r="E61" s="30"/>
      <c r="F61" s="28">
        <v>423</v>
      </c>
      <c r="G61" s="29"/>
    </row>
    <row r="62" spans="1:7" ht="30.75" customHeight="1">
      <c r="A62" s="11">
        <v>3</v>
      </c>
      <c r="B62" s="21" t="s">
        <v>106</v>
      </c>
      <c r="C62" s="21"/>
      <c r="D62" s="30" t="s">
        <v>80</v>
      </c>
      <c r="E62" s="30"/>
      <c r="F62" s="28">
        <v>1197</v>
      </c>
      <c r="G62" s="29"/>
    </row>
    <row r="63" spans="1:7">
      <c r="A63" s="11">
        <v>4</v>
      </c>
      <c r="B63" s="21" t="s">
        <v>145</v>
      </c>
      <c r="C63" s="21"/>
      <c r="D63" s="30" t="s">
        <v>80</v>
      </c>
      <c r="E63" s="30"/>
      <c r="F63" s="28">
        <v>1396.63</v>
      </c>
      <c r="G63" s="29"/>
    </row>
    <row r="64" spans="1:7" ht="33" customHeight="1">
      <c r="A64" s="11">
        <v>5</v>
      </c>
      <c r="B64" s="21" t="s">
        <v>106</v>
      </c>
      <c r="C64" s="21"/>
      <c r="D64" s="30" t="s">
        <v>81</v>
      </c>
      <c r="E64" s="30"/>
      <c r="F64" s="28">
        <v>599</v>
      </c>
      <c r="G64" s="29"/>
    </row>
    <row r="65" spans="1:7" ht="34.5" customHeight="1">
      <c r="A65" s="11">
        <v>6</v>
      </c>
      <c r="B65" s="31" t="s">
        <v>82</v>
      </c>
      <c r="C65" s="32"/>
      <c r="D65" s="30" t="s">
        <v>83</v>
      </c>
      <c r="E65" s="30"/>
      <c r="F65" s="28">
        <v>611</v>
      </c>
      <c r="G65" s="29"/>
    </row>
    <row r="66" spans="1:7" ht="48.75" customHeight="1">
      <c r="A66" s="11">
        <v>7</v>
      </c>
      <c r="B66" s="21" t="s">
        <v>84</v>
      </c>
      <c r="C66" s="21"/>
      <c r="D66" s="30" t="s">
        <v>83</v>
      </c>
      <c r="E66" s="30"/>
      <c r="F66" s="28">
        <v>36.25</v>
      </c>
      <c r="G66" s="29"/>
    </row>
    <row r="67" spans="1:7" ht="32.25" customHeight="1">
      <c r="A67" s="11">
        <v>8</v>
      </c>
      <c r="B67" s="21" t="s">
        <v>85</v>
      </c>
      <c r="C67" s="21"/>
      <c r="D67" s="30" t="s">
        <v>83</v>
      </c>
      <c r="E67" s="30"/>
      <c r="F67" s="28">
        <v>1347.21</v>
      </c>
      <c r="G67" s="29"/>
    </row>
    <row r="68" spans="1:7" ht="31.5" customHeight="1">
      <c r="A68" s="11">
        <v>9</v>
      </c>
      <c r="B68" s="21" t="s">
        <v>86</v>
      </c>
      <c r="C68" s="21"/>
      <c r="D68" s="30" t="s">
        <v>83</v>
      </c>
      <c r="E68" s="30"/>
      <c r="F68" s="28">
        <v>2896.01</v>
      </c>
      <c r="G68" s="29"/>
    </row>
    <row r="69" spans="1:7" ht="49.5" customHeight="1">
      <c r="A69" s="11">
        <v>10</v>
      </c>
      <c r="B69" s="21" t="s">
        <v>87</v>
      </c>
      <c r="C69" s="21"/>
      <c r="D69" s="30" t="s">
        <v>88</v>
      </c>
      <c r="E69" s="30"/>
      <c r="F69" s="28">
        <v>3651.48</v>
      </c>
      <c r="G69" s="29"/>
    </row>
    <row r="70" spans="1:7" ht="31.5" customHeight="1">
      <c r="A70" s="11">
        <v>11</v>
      </c>
      <c r="B70" s="21" t="s">
        <v>89</v>
      </c>
      <c r="C70" s="21"/>
      <c r="D70" s="30" t="s">
        <v>90</v>
      </c>
      <c r="E70" s="30"/>
      <c r="F70" s="28">
        <v>3175.97</v>
      </c>
      <c r="G70" s="29"/>
    </row>
    <row r="71" spans="1:7" ht="18" customHeight="1">
      <c r="A71" s="11">
        <v>12</v>
      </c>
      <c r="B71" s="21" t="s">
        <v>91</v>
      </c>
      <c r="C71" s="21"/>
      <c r="D71" s="30" t="s">
        <v>90</v>
      </c>
      <c r="E71" s="30"/>
      <c r="F71" s="28">
        <v>1740.15</v>
      </c>
      <c r="G71" s="29"/>
    </row>
    <row r="72" spans="1:7" ht="39" customHeight="1">
      <c r="A72" s="14">
        <v>13</v>
      </c>
      <c r="B72" s="31" t="s">
        <v>82</v>
      </c>
      <c r="C72" s="32"/>
      <c r="D72" s="39" t="s">
        <v>90</v>
      </c>
      <c r="E72" s="40"/>
      <c r="F72" s="28">
        <v>870.36</v>
      </c>
      <c r="G72" s="29"/>
    </row>
    <row r="73" spans="1:7" ht="33" customHeight="1">
      <c r="A73" s="14">
        <v>14</v>
      </c>
      <c r="B73" s="21" t="s">
        <v>156</v>
      </c>
      <c r="C73" s="21"/>
      <c r="D73" s="30" t="s">
        <v>92</v>
      </c>
      <c r="E73" s="30"/>
      <c r="F73" s="28">
        <v>206.12</v>
      </c>
      <c r="G73" s="29"/>
    </row>
    <row r="74" spans="1:7" ht="47.25" customHeight="1">
      <c r="A74" s="14">
        <v>15</v>
      </c>
      <c r="B74" s="21" t="s">
        <v>93</v>
      </c>
      <c r="C74" s="21"/>
      <c r="D74" s="30" t="s">
        <v>92</v>
      </c>
      <c r="E74" s="30"/>
      <c r="F74" s="28">
        <v>34.72</v>
      </c>
      <c r="G74" s="29"/>
    </row>
    <row r="75" spans="1:7" ht="52.5" customHeight="1">
      <c r="A75" s="14">
        <v>16</v>
      </c>
      <c r="B75" s="21" t="s">
        <v>94</v>
      </c>
      <c r="C75" s="21"/>
      <c r="D75" s="30" t="s">
        <v>92</v>
      </c>
      <c r="E75" s="30"/>
      <c r="F75" s="28">
        <v>34.72</v>
      </c>
      <c r="G75" s="29"/>
    </row>
    <row r="76" spans="1:7" ht="47.25" customHeight="1">
      <c r="A76" s="14">
        <v>17</v>
      </c>
      <c r="B76" s="21" t="s">
        <v>95</v>
      </c>
      <c r="C76" s="21"/>
      <c r="D76" s="30" t="s">
        <v>92</v>
      </c>
      <c r="E76" s="30"/>
      <c r="F76" s="28">
        <v>34.72</v>
      </c>
      <c r="G76" s="29"/>
    </row>
    <row r="77" spans="1:7">
      <c r="A77" s="11">
        <v>18</v>
      </c>
      <c r="B77" s="21" t="s">
        <v>96</v>
      </c>
      <c r="C77" s="21"/>
      <c r="D77" s="30" t="s">
        <v>92</v>
      </c>
      <c r="E77" s="30"/>
      <c r="F77" s="28">
        <v>3682.86</v>
      </c>
      <c r="G77" s="29"/>
    </row>
    <row r="78" spans="1:7" ht="32.25" customHeight="1">
      <c r="A78" s="11">
        <v>19</v>
      </c>
      <c r="B78" s="21" t="s">
        <v>97</v>
      </c>
      <c r="C78" s="21"/>
      <c r="D78" s="30" t="s">
        <v>92</v>
      </c>
      <c r="E78" s="30"/>
      <c r="F78" s="28">
        <v>3682.86</v>
      </c>
      <c r="G78" s="29"/>
    </row>
    <row r="79" spans="1:7">
      <c r="A79" s="15">
        <v>20</v>
      </c>
      <c r="B79" s="21" t="s">
        <v>146</v>
      </c>
      <c r="C79" s="21"/>
      <c r="D79" s="30" t="s">
        <v>98</v>
      </c>
      <c r="E79" s="30"/>
      <c r="F79" s="28">
        <v>433.39</v>
      </c>
      <c r="G79" s="29"/>
    </row>
    <row r="80" spans="1:7" ht="47.25" customHeight="1">
      <c r="A80" s="15">
        <v>21</v>
      </c>
      <c r="B80" s="21" t="s">
        <v>95</v>
      </c>
      <c r="C80" s="21"/>
      <c r="D80" s="30" t="s">
        <v>98</v>
      </c>
      <c r="E80" s="30"/>
      <c r="F80" s="28">
        <v>46.02</v>
      </c>
      <c r="G80" s="29"/>
    </row>
    <row r="81" spans="1:7" ht="31.5" customHeight="1">
      <c r="A81" s="15">
        <v>22</v>
      </c>
      <c r="B81" s="21" t="s">
        <v>99</v>
      </c>
      <c r="C81" s="21"/>
      <c r="D81" s="30" t="s">
        <v>98</v>
      </c>
      <c r="E81" s="30"/>
      <c r="F81" s="28">
        <v>3603.36</v>
      </c>
      <c r="G81" s="29"/>
    </row>
    <row r="82" spans="1:7" ht="36" customHeight="1">
      <c r="A82" s="15">
        <v>23</v>
      </c>
      <c r="B82" s="21" t="s">
        <v>100</v>
      </c>
      <c r="C82" s="21"/>
      <c r="D82" s="30" t="s">
        <v>101</v>
      </c>
      <c r="E82" s="30"/>
      <c r="F82" s="28">
        <v>22908</v>
      </c>
      <c r="G82" s="29"/>
    </row>
    <row r="83" spans="1:7">
      <c r="A83" s="16">
        <v>24</v>
      </c>
      <c r="B83" s="21" t="s">
        <v>102</v>
      </c>
      <c r="C83" s="21"/>
      <c r="D83" s="30" t="s">
        <v>101</v>
      </c>
      <c r="E83" s="30"/>
      <c r="F83" s="28">
        <v>1083.6300000000001</v>
      </c>
      <c r="G83" s="29"/>
    </row>
    <row r="84" spans="1:7" ht="30.75" customHeight="1">
      <c r="A84" s="16">
        <v>25</v>
      </c>
      <c r="B84" s="21" t="s">
        <v>103</v>
      </c>
      <c r="C84" s="21"/>
      <c r="D84" s="30" t="s">
        <v>101</v>
      </c>
      <c r="E84" s="30"/>
      <c r="F84" s="28">
        <v>4351.87</v>
      </c>
      <c r="G84" s="29"/>
    </row>
    <row r="85" spans="1:7" ht="32.25" customHeight="1">
      <c r="A85" s="16">
        <v>26</v>
      </c>
      <c r="B85" s="21" t="s">
        <v>104</v>
      </c>
      <c r="C85" s="21"/>
      <c r="D85" s="30" t="s">
        <v>101</v>
      </c>
      <c r="E85" s="30"/>
      <c r="F85" s="28">
        <v>1291.81</v>
      </c>
      <c r="G85" s="29"/>
    </row>
    <row r="86" spans="1:7" ht="33" customHeight="1">
      <c r="A86" s="16">
        <v>27</v>
      </c>
      <c r="B86" s="21" t="s">
        <v>107</v>
      </c>
      <c r="C86" s="21"/>
      <c r="D86" s="30" t="s">
        <v>108</v>
      </c>
      <c r="E86" s="30"/>
      <c r="F86" s="28">
        <v>844.38</v>
      </c>
      <c r="G86" s="29"/>
    </row>
    <row r="87" spans="1:7" ht="31.5" customHeight="1">
      <c r="A87" s="16">
        <v>28</v>
      </c>
      <c r="B87" s="21" t="s">
        <v>109</v>
      </c>
      <c r="C87" s="21"/>
      <c r="D87" s="30" t="s">
        <v>108</v>
      </c>
      <c r="E87" s="30"/>
      <c r="F87" s="28">
        <v>527.74</v>
      </c>
      <c r="G87" s="29"/>
    </row>
    <row r="88" spans="1:7" ht="31.5" customHeight="1">
      <c r="A88" s="16">
        <v>29</v>
      </c>
      <c r="B88" s="21" t="s">
        <v>110</v>
      </c>
      <c r="C88" s="21"/>
      <c r="D88" s="30" t="s">
        <v>108</v>
      </c>
      <c r="E88" s="30"/>
      <c r="F88" s="28">
        <v>3410.41</v>
      </c>
      <c r="G88" s="29"/>
    </row>
    <row r="89" spans="1:7">
      <c r="A89" s="16">
        <v>30</v>
      </c>
      <c r="B89" s="21" t="s">
        <v>111</v>
      </c>
      <c r="C89" s="21"/>
      <c r="D89" s="30" t="s">
        <v>108</v>
      </c>
      <c r="E89" s="30"/>
      <c r="F89" s="28">
        <v>1575.99</v>
      </c>
      <c r="G89" s="29"/>
    </row>
    <row r="90" spans="1:7" ht="16.5" customHeight="1">
      <c r="A90" s="16">
        <v>31</v>
      </c>
      <c r="B90" s="21" t="s">
        <v>111</v>
      </c>
      <c r="C90" s="21"/>
      <c r="D90" s="30" t="s">
        <v>108</v>
      </c>
      <c r="E90" s="30"/>
      <c r="F90" s="28">
        <v>274.54000000000002</v>
      </c>
      <c r="G90" s="29"/>
    </row>
    <row r="91" spans="1:7" ht="31.5" customHeight="1">
      <c r="A91" s="11">
        <v>32</v>
      </c>
      <c r="B91" s="21" t="s">
        <v>112</v>
      </c>
      <c r="C91" s="21"/>
      <c r="D91" s="30" t="s">
        <v>108</v>
      </c>
      <c r="E91" s="30"/>
      <c r="F91" s="28">
        <v>2932.56</v>
      </c>
      <c r="G91" s="29"/>
    </row>
    <row r="92" spans="1:7" ht="32.25" customHeight="1">
      <c r="A92" s="11">
        <v>33</v>
      </c>
      <c r="B92" s="21" t="s">
        <v>113</v>
      </c>
      <c r="C92" s="21"/>
      <c r="D92" s="30" t="s">
        <v>108</v>
      </c>
      <c r="E92" s="30"/>
      <c r="F92" s="28">
        <v>1040.6500000000001</v>
      </c>
      <c r="G92" s="29"/>
    </row>
    <row r="93" spans="1:7" ht="36.75" customHeight="1">
      <c r="A93" s="11">
        <v>34</v>
      </c>
      <c r="B93" s="21" t="s">
        <v>113</v>
      </c>
      <c r="C93" s="21"/>
      <c r="D93" s="30" t="s">
        <v>108</v>
      </c>
      <c r="E93" s="30"/>
      <c r="F93" s="28">
        <v>1040.6500000000001</v>
      </c>
      <c r="G93" s="29"/>
    </row>
    <row r="94" spans="1:7">
      <c r="A94" s="11">
        <v>35</v>
      </c>
      <c r="B94" s="21" t="s">
        <v>114</v>
      </c>
      <c r="C94" s="21"/>
      <c r="D94" s="30" t="s">
        <v>115</v>
      </c>
      <c r="E94" s="30"/>
      <c r="F94" s="28">
        <v>1359</v>
      </c>
      <c r="G94" s="29"/>
    </row>
    <row r="95" spans="1:7" ht="32.25" customHeight="1">
      <c r="A95" s="11">
        <v>36</v>
      </c>
      <c r="B95" s="21" t="s">
        <v>147</v>
      </c>
      <c r="C95" s="21"/>
      <c r="D95" s="30" t="s">
        <v>115</v>
      </c>
      <c r="E95" s="30"/>
      <c r="F95" s="28">
        <v>1368.46</v>
      </c>
      <c r="G95" s="29"/>
    </row>
    <row r="96" spans="1:7">
      <c r="A96" s="11">
        <v>37</v>
      </c>
      <c r="B96" s="21" t="s">
        <v>143</v>
      </c>
      <c r="C96" s="21"/>
      <c r="D96" s="30" t="s">
        <v>144</v>
      </c>
      <c r="E96" s="30"/>
      <c r="F96" s="28">
        <v>585.39</v>
      </c>
      <c r="G96" s="29"/>
    </row>
    <row r="97" spans="1:7" ht="48" customHeight="1">
      <c r="A97" s="9"/>
      <c r="B97" s="25" t="s">
        <v>72</v>
      </c>
      <c r="C97" s="26"/>
      <c r="D97" s="27"/>
      <c r="E97" s="23"/>
      <c r="F97" s="22">
        <f>SUM(F60:G96)</f>
        <v>75419.909999999989</v>
      </c>
      <c r="G97" s="23"/>
    </row>
    <row r="99" spans="1:7">
      <c r="A99" s="1" t="s">
        <v>28</v>
      </c>
      <c r="D99" s="7">
        <f>2.1*H4*C6</f>
        <v>47539.8</v>
      </c>
      <c r="E99" s="1" t="s">
        <v>29</v>
      </c>
    </row>
    <row r="100" spans="1:7">
      <c r="A100" s="1" t="s">
        <v>30</v>
      </c>
      <c r="D100" s="7">
        <f>F107*5.3%</f>
        <v>14439.19068</v>
      </c>
      <c r="E100" s="1" t="s">
        <v>29</v>
      </c>
    </row>
    <row r="102" spans="1:7">
      <c r="A102" s="1" t="s">
        <v>43</v>
      </c>
    </row>
    <row r="103" spans="1:7">
      <c r="A103" s="1" t="s">
        <v>74</v>
      </c>
    </row>
    <row r="104" spans="1:7">
      <c r="B104" s="1" t="s">
        <v>42</v>
      </c>
      <c r="F104" s="7">
        <v>286785.61</v>
      </c>
      <c r="G104" s="1" t="s">
        <v>29</v>
      </c>
    </row>
    <row r="105" spans="1:7" ht="14.25" customHeight="1"/>
    <row r="106" spans="1:7" ht="14.25" customHeight="1">
      <c r="A106" s="1" t="s">
        <v>31</v>
      </c>
    </row>
    <row r="107" spans="1:7" ht="14.25" customHeight="1">
      <c r="B107" s="1" t="s">
        <v>76</v>
      </c>
      <c r="F107" s="7">
        <v>272437.56</v>
      </c>
      <c r="G107" s="1" t="s">
        <v>29</v>
      </c>
    </row>
    <row r="108" spans="1:7" ht="14.25" customHeight="1">
      <c r="D108" s="7"/>
    </row>
    <row r="109" spans="1:7">
      <c r="A109" s="1" t="s">
        <v>157</v>
      </c>
      <c r="D109" s="7"/>
    </row>
    <row r="110" spans="1:7">
      <c r="A110" s="1" t="s">
        <v>77</v>
      </c>
      <c r="D110" s="7"/>
      <c r="F110" s="7">
        <v>14348.05</v>
      </c>
      <c r="G110" s="1" t="s">
        <v>29</v>
      </c>
    </row>
    <row r="111" spans="1:7">
      <c r="D111" s="7"/>
    </row>
    <row r="112" spans="1:7">
      <c r="A112" s="1" t="s">
        <v>158</v>
      </c>
      <c r="D112" s="7"/>
    </row>
    <row r="113" spans="1:7">
      <c r="A113" s="1" t="s">
        <v>159</v>
      </c>
      <c r="D113" s="7"/>
      <c r="F113" s="7">
        <v>34998.71</v>
      </c>
      <c r="G113" s="1" t="s">
        <v>29</v>
      </c>
    </row>
    <row r="115" spans="1:7">
      <c r="A115" s="1" t="s">
        <v>75</v>
      </c>
    </row>
    <row r="116" spans="1:7">
      <c r="B116" s="1" t="s">
        <v>41</v>
      </c>
      <c r="F116" s="7">
        <f>F55+F97+D99</f>
        <v>274294.73999977362</v>
      </c>
      <c r="G116" s="1" t="s">
        <v>29</v>
      </c>
    </row>
    <row r="118" spans="1:7" ht="30" customHeight="1">
      <c r="A118" s="1" t="s">
        <v>32</v>
      </c>
    </row>
    <row r="119" spans="1:7" ht="32.25" customHeight="1"/>
    <row r="120" spans="1:7" ht="28.5" customHeight="1">
      <c r="A120" s="8" t="s">
        <v>33</v>
      </c>
      <c r="B120" s="24" t="s">
        <v>34</v>
      </c>
      <c r="C120" s="24"/>
      <c r="D120" s="8" t="s">
        <v>35</v>
      </c>
      <c r="E120" s="24" t="s">
        <v>36</v>
      </c>
      <c r="F120" s="24"/>
      <c r="G120" s="8" t="s">
        <v>37</v>
      </c>
    </row>
    <row r="121" spans="1:7" ht="33.75" customHeight="1">
      <c r="A121" s="20" t="s">
        <v>38</v>
      </c>
      <c r="B121" s="19" t="s">
        <v>56</v>
      </c>
      <c r="C121" s="19"/>
      <c r="D121" s="10">
        <v>11</v>
      </c>
      <c r="E121" s="19" t="s">
        <v>58</v>
      </c>
      <c r="F121" s="19"/>
      <c r="G121" s="10">
        <v>10</v>
      </c>
    </row>
    <row r="122" spans="1:7" ht="43.5" customHeight="1">
      <c r="A122" s="20"/>
      <c r="B122" s="19" t="s">
        <v>44</v>
      </c>
      <c r="C122" s="19"/>
      <c r="D122" s="10">
        <v>4</v>
      </c>
      <c r="E122" s="19" t="s">
        <v>58</v>
      </c>
      <c r="F122" s="19"/>
      <c r="G122" s="10">
        <v>4</v>
      </c>
    </row>
    <row r="123" spans="1:7" ht="69" customHeight="1">
      <c r="A123" s="20"/>
      <c r="B123" s="19" t="s">
        <v>45</v>
      </c>
      <c r="C123" s="19"/>
      <c r="D123" s="10">
        <v>2</v>
      </c>
      <c r="E123" s="19" t="s">
        <v>58</v>
      </c>
      <c r="F123" s="19"/>
      <c r="G123" s="10">
        <v>2</v>
      </c>
    </row>
    <row r="124" spans="1:7" ht="37.5" customHeight="1">
      <c r="A124" s="10" t="s">
        <v>46</v>
      </c>
      <c r="B124" s="19" t="s">
        <v>47</v>
      </c>
      <c r="C124" s="19"/>
      <c r="D124" s="10">
        <v>1</v>
      </c>
      <c r="E124" s="19" t="s">
        <v>59</v>
      </c>
      <c r="F124" s="19"/>
      <c r="G124" s="10">
        <v>1</v>
      </c>
    </row>
    <row r="125" spans="1:7" ht="60" customHeight="1">
      <c r="A125" s="20" t="s">
        <v>48</v>
      </c>
      <c r="B125" s="19" t="s">
        <v>57</v>
      </c>
      <c r="C125" s="19"/>
      <c r="D125" s="10">
        <v>8</v>
      </c>
      <c r="E125" s="19" t="s">
        <v>60</v>
      </c>
      <c r="F125" s="19"/>
      <c r="G125" s="10">
        <v>8</v>
      </c>
    </row>
    <row r="126" spans="1:7" ht="33" customHeight="1">
      <c r="A126" s="20"/>
      <c r="B126" s="19" t="s">
        <v>49</v>
      </c>
      <c r="C126" s="19"/>
      <c r="D126" s="10">
        <v>3</v>
      </c>
      <c r="E126" s="19" t="s">
        <v>61</v>
      </c>
      <c r="F126" s="19"/>
      <c r="G126" s="10">
        <v>3</v>
      </c>
    </row>
    <row r="127" spans="1:7" ht="42.75" customHeight="1">
      <c r="A127" s="20"/>
      <c r="B127" s="19" t="s">
        <v>53</v>
      </c>
      <c r="C127" s="19"/>
      <c r="D127" s="10">
        <v>12</v>
      </c>
      <c r="E127" s="19" t="s">
        <v>62</v>
      </c>
      <c r="F127" s="19"/>
      <c r="G127" s="10">
        <v>12</v>
      </c>
    </row>
    <row r="128" spans="1:7" ht="36" customHeight="1">
      <c r="A128" s="20"/>
      <c r="B128" s="19" t="s">
        <v>54</v>
      </c>
      <c r="C128" s="19"/>
      <c r="D128" s="10"/>
      <c r="E128" s="19" t="s">
        <v>63</v>
      </c>
      <c r="F128" s="19"/>
      <c r="G128" s="10"/>
    </row>
    <row r="129" spans="1:7">
      <c r="A129" s="20"/>
      <c r="B129" s="19" t="s">
        <v>55</v>
      </c>
      <c r="C129" s="19"/>
      <c r="D129" s="10"/>
      <c r="E129" s="19" t="s">
        <v>64</v>
      </c>
      <c r="F129" s="19"/>
      <c r="G129" s="10"/>
    </row>
    <row r="130" spans="1:7">
      <c r="A130" s="20"/>
      <c r="B130" s="19" t="s">
        <v>50</v>
      </c>
      <c r="C130" s="19"/>
      <c r="D130" s="10"/>
      <c r="E130" s="19" t="s">
        <v>65</v>
      </c>
      <c r="F130" s="19"/>
      <c r="G130" s="10"/>
    </row>
    <row r="131" spans="1:7">
      <c r="A131" s="20"/>
      <c r="B131" s="19" t="s">
        <v>51</v>
      </c>
      <c r="C131" s="19"/>
      <c r="D131" s="10">
        <v>3</v>
      </c>
      <c r="E131" s="19" t="s">
        <v>60</v>
      </c>
      <c r="F131" s="19"/>
      <c r="G131" s="10">
        <v>3</v>
      </c>
    </row>
    <row r="132" spans="1:7">
      <c r="A132" s="20"/>
      <c r="B132" s="19" t="s">
        <v>52</v>
      </c>
      <c r="C132" s="19"/>
      <c r="D132" s="10">
        <v>7</v>
      </c>
      <c r="E132" s="19"/>
      <c r="F132" s="19"/>
      <c r="G132" s="10">
        <v>7</v>
      </c>
    </row>
    <row r="135" spans="1:7">
      <c r="A135" s="1" t="s">
        <v>68</v>
      </c>
      <c r="F135" s="1" t="s">
        <v>67</v>
      </c>
    </row>
    <row r="137" spans="1:7">
      <c r="A137" s="1" t="s">
        <v>71</v>
      </c>
      <c r="F137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02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51:G51"/>
    <mergeCell ref="B54:C54"/>
    <mergeCell ref="D54:E54"/>
    <mergeCell ref="F54:G54"/>
    <mergeCell ref="F90:G90"/>
    <mergeCell ref="F91:G91"/>
    <mergeCell ref="F73:G73"/>
    <mergeCell ref="F74:G74"/>
    <mergeCell ref="F75:G75"/>
    <mergeCell ref="F76:G76"/>
    <mergeCell ref="F77:G77"/>
    <mergeCell ref="F78:G78"/>
    <mergeCell ref="F79:G79"/>
    <mergeCell ref="F80:G80"/>
    <mergeCell ref="F83:G83"/>
    <mergeCell ref="F84:G84"/>
    <mergeCell ref="F85:G85"/>
    <mergeCell ref="F86:G86"/>
    <mergeCell ref="F87:G87"/>
    <mergeCell ref="F88:G88"/>
    <mergeCell ref="F89:G89"/>
    <mergeCell ref="F71:G71"/>
    <mergeCell ref="F72:G72"/>
    <mergeCell ref="D90:E90"/>
    <mergeCell ref="D72:E72"/>
    <mergeCell ref="A21:B21"/>
    <mergeCell ref="C21:D21"/>
    <mergeCell ref="E21:F21"/>
    <mergeCell ref="C22:D22"/>
    <mergeCell ref="E22:F22"/>
    <mergeCell ref="C23:D23"/>
    <mergeCell ref="E23:F23"/>
    <mergeCell ref="F63:G63"/>
    <mergeCell ref="F64:G6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B55:C55"/>
    <mergeCell ref="D55:E55"/>
    <mergeCell ref="F55:G55"/>
    <mergeCell ref="F92:G92"/>
    <mergeCell ref="F93:G93"/>
    <mergeCell ref="F94:G94"/>
    <mergeCell ref="F95:G95"/>
    <mergeCell ref="F81:G81"/>
    <mergeCell ref="F82:G82"/>
    <mergeCell ref="D69:E69"/>
    <mergeCell ref="D70:E70"/>
    <mergeCell ref="D71:E71"/>
    <mergeCell ref="D91:E91"/>
    <mergeCell ref="D92:E92"/>
    <mergeCell ref="D93:E93"/>
    <mergeCell ref="D94:E94"/>
    <mergeCell ref="D95:E95"/>
    <mergeCell ref="D73:E73"/>
    <mergeCell ref="D74:E74"/>
    <mergeCell ref="D75:E75"/>
    <mergeCell ref="D76:E76"/>
    <mergeCell ref="D77:E77"/>
    <mergeCell ref="D78:E78"/>
    <mergeCell ref="D79:E79"/>
    <mergeCell ref="D80:E80"/>
    <mergeCell ref="F69:G69"/>
    <mergeCell ref="F70:G7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F62:G62"/>
    <mergeCell ref="B63:C63"/>
    <mergeCell ref="B64:C64"/>
    <mergeCell ref="B65:C65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D63:E63"/>
    <mergeCell ref="D64:E64"/>
    <mergeCell ref="D65:E65"/>
    <mergeCell ref="D66:E66"/>
    <mergeCell ref="D67:E67"/>
    <mergeCell ref="D68:E68"/>
    <mergeCell ref="F65:G65"/>
    <mergeCell ref="F66:G66"/>
    <mergeCell ref="F67:G67"/>
    <mergeCell ref="F68:G68"/>
    <mergeCell ref="D60:E60"/>
    <mergeCell ref="D61:E61"/>
    <mergeCell ref="D62:E62"/>
    <mergeCell ref="F60:G60"/>
    <mergeCell ref="F61:G61"/>
    <mergeCell ref="B76:C76"/>
    <mergeCell ref="B77:C77"/>
    <mergeCell ref="B78:C78"/>
    <mergeCell ref="B79:C79"/>
    <mergeCell ref="B80:C80"/>
    <mergeCell ref="B69:C69"/>
    <mergeCell ref="B70:C70"/>
    <mergeCell ref="B71:C71"/>
    <mergeCell ref="B73:C73"/>
    <mergeCell ref="B74:C74"/>
    <mergeCell ref="B75:C75"/>
    <mergeCell ref="B72:C72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93:C93"/>
    <mergeCell ref="B94:C94"/>
    <mergeCell ref="B95:C95"/>
    <mergeCell ref="B96:C96"/>
    <mergeCell ref="F97:G97"/>
    <mergeCell ref="B120:C120"/>
    <mergeCell ref="E120:F120"/>
    <mergeCell ref="A121:A123"/>
    <mergeCell ref="B121:C121"/>
    <mergeCell ref="E121:F121"/>
    <mergeCell ref="B122:C122"/>
    <mergeCell ref="E122:F122"/>
    <mergeCell ref="B123:C123"/>
    <mergeCell ref="E123:F123"/>
    <mergeCell ref="B97:C97"/>
    <mergeCell ref="D97:E97"/>
    <mergeCell ref="F96:G96"/>
    <mergeCell ref="D96:E96"/>
    <mergeCell ref="B124:C124"/>
    <mergeCell ref="E124:F124"/>
    <mergeCell ref="A125:A132"/>
    <mergeCell ref="B125:C125"/>
    <mergeCell ref="E125:F125"/>
    <mergeCell ref="B126:C126"/>
    <mergeCell ref="E126:F126"/>
    <mergeCell ref="B127:C127"/>
    <mergeCell ref="E127:F127"/>
    <mergeCell ref="B131:C131"/>
    <mergeCell ref="E131:F131"/>
    <mergeCell ref="B132:C132"/>
    <mergeCell ref="E132:F132"/>
    <mergeCell ref="B128:C128"/>
    <mergeCell ref="E128:F128"/>
    <mergeCell ref="B129:C129"/>
    <mergeCell ref="E129:F129"/>
    <mergeCell ref="B130:C130"/>
    <mergeCell ref="E130:F13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2014-03-02T11:44:12Z</dcterms:modified>
</cp:coreProperties>
</file>