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47" i="11"/>
  <c r="G45"/>
  <c r="G43"/>
  <c r="G41"/>
  <c r="G39"/>
  <c r="G37"/>
  <c r="F49"/>
  <c r="E49"/>
  <c r="D49"/>
  <c r="B48"/>
  <c r="B47"/>
  <c r="B46"/>
  <c r="B45"/>
  <c r="B44"/>
  <c r="B43"/>
  <c r="B42"/>
  <c r="B41"/>
  <c r="B40"/>
  <c r="B39"/>
  <c r="B38"/>
  <c r="B37"/>
  <c r="F163"/>
  <c r="C6"/>
  <c r="F59" s="1"/>
  <c r="D165" l="1"/>
  <c r="F55"/>
  <c r="F61"/>
  <c r="F58"/>
  <c r="F57"/>
  <c r="F56"/>
  <c r="F60"/>
  <c r="F62"/>
  <c r="G49"/>
  <c r="D166"/>
  <c r="F63" l="1"/>
  <c r="F182" s="1"/>
</calcChain>
</file>

<file path=xl/sharedStrings.xml><?xml version="1.0" encoding="utf-8"?>
<sst xmlns="http://schemas.openxmlformats.org/spreadsheetml/2006/main" count="334" uniqueCount="224">
  <si>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</si>
  <si>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</si>
  <si>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</si>
  <si>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</si>
  <si>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</si>
  <si>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</si>
  <si>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</si>
  <si>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</si>
  <si>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</si>
  <si>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</si>
  <si>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</si>
  <si>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</si>
  <si>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</si>
  <si>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</si>
  <si>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</si>
  <si>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</si>
  <si>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</si>
  <si>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</si>
  <si>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</si>
  <si>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</si>
  <si>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</si>
  <si>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</si>
  <si>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</si>
  <si>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</si>
  <si>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</si>
  <si>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</si>
  <si>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</si>
  <si>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</si>
  <si>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</si>
  <si>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</si>
  <si>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</si>
  <si>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</si>
  <si>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</si>
  <si>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</si>
  <si>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</si>
  <si>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</si>
  <si>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</si>
  <si>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</si>
  <si>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</si>
  <si>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</si>
  <si>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</si>
  <si>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</si>
  <si>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</si>
  <si>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</si>
  <si>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</si>
  <si>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</si>
  <si>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</si>
  <si>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</si>
  <si>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</si>
  <si>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</si>
  <si>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</si>
  <si>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</si>
  <si>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</si>
  <si>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</si>
  <si>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</si>
  <si>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</si>
  <si>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</si>
  <si>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</si>
  <si>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</si>
  <si>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</si>
  <si>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</si>
  <si>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</si>
  <si>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</si>
  <si>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</si>
  <si>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</si>
  <si>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</si>
  <si>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</si>
  <si>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</si>
  <si>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</si>
  <si>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</si>
  <si>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</si>
  <si>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</si>
  <si>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</si>
  <si>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</si>
  <si>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</si>
  <si>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</si>
  <si>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</si>
  <si>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</si>
  <si>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13 по улице Новая </t>
  </si>
  <si>
    <t>Январь</t>
  </si>
  <si>
    <t>кв.92 ремонт ГВС</t>
  </si>
  <si>
    <t>кв.24 замена кранов на стояках ГВС и ХВС</t>
  </si>
  <si>
    <t>Февраль</t>
  </si>
  <si>
    <t>кв.46 замена стояка канализации</t>
  </si>
  <si>
    <t>подвал замена стояка ХВ</t>
  </si>
  <si>
    <t>кв.4,8 замена стояка ХВ</t>
  </si>
  <si>
    <t>ремонт уличного освещения</t>
  </si>
  <si>
    <t>Март</t>
  </si>
  <si>
    <t>ремонт стояков ГВС и ХВС</t>
  </si>
  <si>
    <t>подвал замена врезки на стояке ГВС</t>
  </si>
  <si>
    <t>ремонт освещения подвалов</t>
  </si>
  <si>
    <t>кв.55 наладка системы ГВС</t>
  </si>
  <si>
    <t>Апрель</t>
  </si>
  <si>
    <t>кв.66 замена стояка отопления</t>
  </si>
  <si>
    <t>Май</t>
  </si>
  <si>
    <t>кв.22 замена стояка ХВ</t>
  </si>
  <si>
    <t>кв.5 ремонт стояка ХВ и ГВС</t>
  </si>
  <si>
    <t>кв.26 регистрация счетчика ХВ,установка пломбы</t>
  </si>
  <si>
    <t>Замена стояка ХВС</t>
  </si>
  <si>
    <t>Июнь</t>
  </si>
  <si>
    <t>кв.35,36 ремонт мягкой кровли</t>
  </si>
  <si>
    <t>ремонт межпанельных швов</t>
  </si>
  <si>
    <t>закрепление узла учета ХВ</t>
  </si>
  <si>
    <t>подвал ремонт лежака отопления</t>
  </si>
  <si>
    <t>ремонт силовой сборки</t>
  </si>
  <si>
    <t>Июль</t>
  </si>
  <si>
    <t>под.№2 ремонт освещения</t>
  </si>
  <si>
    <t>кв.35 замена стояка канализации</t>
  </si>
  <si>
    <t>кв.37 ремонт стояка ХВС</t>
  </si>
  <si>
    <t>Август</t>
  </si>
  <si>
    <t>кв.91 регистрация счетчиков ХВ и ГВС,установка пломб в кол-ве 2шт.</t>
  </si>
  <si>
    <t>кв.19 замена врезки ХВ</t>
  </si>
  <si>
    <t>подвал прочистка канализации</t>
  </si>
  <si>
    <t>кв.73 замена стояка ХВ</t>
  </si>
  <si>
    <t>кв.89 замена кранов на стояках ХВ и ГВС</t>
  </si>
  <si>
    <t>установка запорного устройства выхода на чердак</t>
  </si>
  <si>
    <t>кв.26 замена тройника стояка ХВ</t>
  </si>
  <si>
    <t>кв.44 регистрация счетчиков ХВ и ГВС,установка пломб в кол-ве 4 шт.</t>
  </si>
  <si>
    <t>Сентябрь</t>
  </si>
  <si>
    <t>кв.47 регистрация счетчиков ХВ и ГВС,установка пломб в кол-ве 2шт.</t>
  </si>
  <si>
    <t>кв.41 замена стояка ХВС и ГВС</t>
  </si>
  <si>
    <t>кв.51 замена стояка ХВ</t>
  </si>
  <si>
    <t>кв.8 замена стояка канализации</t>
  </si>
  <si>
    <t>ремонт межпанельных швов,ремонт штукатурки панелей</t>
  </si>
  <si>
    <t>кв.83 регистрация счетчиков ХВ и ГВС,установка пломб в кол-ве 2шт.</t>
  </si>
  <si>
    <t>Октябрь</t>
  </si>
  <si>
    <t>кв.89 регистрация счетчиков ХВ и ГВС,установка пломб в кол-ве 4 шт.</t>
  </si>
  <si>
    <t>под.№3 ремонт тамбурной перегородки,укрепление дв.коробки</t>
  </si>
  <si>
    <t>под.№2 остекление подъезда после пожара</t>
  </si>
  <si>
    <t>кв.37,41,45 Замена стояка ХВС и ГВС</t>
  </si>
  <si>
    <t>ремонт стояка отопления</t>
  </si>
  <si>
    <t>под.№1 ремонт стояка отопления</t>
  </si>
  <si>
    <t>под.№3 ремонт лежака ГВС</t>
  </si>
  <si>
    <t>кв.15 прочистка фильтра,врезки ХВ</t>
  </si>
  <si>
    <t>кв.19 наладка с/отопления</t>
  </si>
  <si>
    <t>кв.67 ремонт с/отопления</t>
  </si>
  <si>
    <t>кв.68 наладка с/отопления</t>
  </si>
  <si>
    <t>под.№3 ремонт выключателя,освещения площадок</t>
  </si>
  <si>
    <t>подвал переключение према</t>
  </si>
  <si>
    <t>кв.100 регистрация счетчиков ХВ и ГВС,установка пломб в кол-ве 4 шт.</t>
  </si>
  <si>
    <t>Ноябрь</t>
  </si>
  <si>
    <t>кв.102 регистрация счетчиков ХВ и ГВС,установка пломб в кол-ве 2 шт.</t>
  </si>
  <si>
    <t>кв.16 регистрация счетчиков ХВ и ГВС,установка пломб в кол-ве 4 шт.</t>
  </si>
  <si>
    <t>кв.3 регистрация счетчиков ХВ и ГВС,установка пломб в кол-ве 2 шт.</t>
  </si>
  <si>
    <t>кв.4 регистрация счетчиков ХВ и ГВС,установка пломб в кол-ве 4 шт.</t>
  </si>
  <si>
    <t>кв.5 регистрация счетчиков ХВ и ГВС,установка пломб в кол-ве 4 шт.</t>
  </si>
  <si>
    <t>кв.86 регистрация счетчиков ХВ и ГВС,установка пломб в кол-ве 2 шт.</t>
  </si>
  <si>
    <t>кв.11 ввод в эксплуатацию прибора учета эл.энергии</t>
  </si>
  <si>
    <t>кв.28 ввод в эксплуатацию прибора учета эл.энергии</t>
  </si>
  <si>
    <t>подъезд ремонт эл.проводки</t>
  </si>
  <si>
    <t>под.№3 подключение отопительного прибора</t>
  </si>
  <si>
    <t>под.№3 демонтаж и монтаж отопительного прибора</t>
  </si>
  <si>
    <t>подвал ремонт канализации</t>
  </si>
  <si>
    <t>подвал ремонт с/отопления,наладка с/отопления</t>
  </si>
  <si>
    <t>кв.108 наладка с/отопления</t>
  </si>
  <si>
    <t>кв.41 ввод в эксплуатацию счетчиков ХВ и ГВС</t>
  </si>
  <si>
    <t>кв.56 замена стояка канализации</t>
  </si>
  <si>
    <t>кв.76 замена стояка ХВ</t>
  </si>
  <si>
    <t>под.№3 кв.105 наладка с/отопления,ремонт канализации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</si>
  <si>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</si>
  <si>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</si>
  <si>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</si>
  <si>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</si>
  <si>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</si>
  <si>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</si>
  <si>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</si>
  <si>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</si>
  <si>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</si>
  <si>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</si>
  <si>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</si>
  <si>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</si>
  <si>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</si>
  <si>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</si>
  <si>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</si>
  <si>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</si>
  <si>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</si>
  <si>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общедомовый прибор учета горячего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</si>
  <si>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</si>
  <si>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</si>
  <si>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</si>
  <si>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</si>
  <si>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</si>
  <si>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</si>
  <si>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Горячее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</si>
  <si>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</si>
  <si>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</si>
  <si>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</si>
  <si>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</si>
  <si>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</si>
  <si>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01.07.2013г.</t>
  </si>
  <si>
    <t>34 от 15.01.2009г.</t>
  </si>
  <si>
    <t>кв.6,10,14,18 Замена стояка  ХВС и ГВС</t>
  </si>
  <si>
    <t>Декабрь</t>
  </si>
  <si>
    <t>кв.73 ввод в эксплуатацию прибора учета эл.энергии</t>
  </si>
  <si>
    <t>ремонт освещения площадок</t>
  </si>
  <si>
    <t>кв.104 прочистка вент.канала в ванне</t>
  </si>
  <si>
    <t>наладка системы ГВС</t>
  </si>
  <si>
    <t>под.№2 монтаж отопительного прибора,кв.39 ремонт стояка ГВС</t>
  </si>
  <si>
    <t>под.№1 монтаж радиаторов отопления</t>
  </si>
  <si>
    <t>под.№1 демонтаж отопительных приборов</t>
  </si>
  <si>
    <t>кв.24 ремонт ГВС,наладка ГВС</t>
  </si>
  <si>
    <t>кв.3 наладка с/отопления</t>
  </si>
  <si>
    <t>кв.47 наладка с/отопления</t>
  </si>
  <si>
    <t>кв.55 наладка с/отопления</t>
  </si>
  <si>
    <t>кв.85 ремонт стояка отопления</t>
  </si>
  <si>
    <t>ремонт щита этажного,замена автоматов</t>
  </si>
  <si>
    <t xml:space="preserve">подъезд ремонт эл.проводки </t>
  </si>
  <si>
    <t xml:space="preserve">подъезд ремонт освещения </t>
  </si>
  <si>
    <t>подъезд ремонт освещения</t>
  </si>
  <si>
    <t>до 2008г.</t>
  </si>
  <si>
    <t>23.07.2013г.</t>
  </si>
  <si>
    <t>01.01.2010г.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</si>
  <si>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</si>
  <si>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</si>
  <si>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</si>
  <si>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</si>
  <si>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</si>
  <si>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</si>
  <si>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Горячее водоснабжение (вода) 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</si>
  <si>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Горячее водоснабжение (тепло) 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</si>
  <si>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</si>
  <si>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 Задолженность жителей за 2013 год по услуге "содержание и текущий ремонт</t>
  </si>
  <si>
    <t xml:space="preserve"> 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</si>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</sst>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3"/>
  <sheetViews>
    <sheetView tabSelected="1" topLeftCell="A165" workbookViewId="0">
      <selection activeCell="F182" sqref="F182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41" t="s">
        <v>0</v>
      </c>
      <c r="B1" s="41"/>
      <c r="C1" s="41"/>
      <c r="D1" s="41"/>
      <c r="E1" s="41"/>
      <c r="F1" s="41"/>
      <c r="G1" s="41"/>
    </row>
    <row r="2" spans="1:8">
      <c r="A2" s="41" t="s">
        <v>5</v>
      </c>
      <c r="B2" s="41"/>
      <c r="C2" s="41"/>
      <c r="D2" s="41"/>
      <c r="E2" s="41"/>
      <c r="F2" s="41"/>
      <c r="G2" s="41"/>
    </row>
    <row r="3" spans="1:8">
      <c r="A3" s="41" t="s">
        <v>78</v>
      </c>
      <c r="B3" s="41"/>
      <c r="C3" s="41"/>
      <c r="D3" s="41"/>
      <c r="E3" s="41"/>
      <c r="F3" s="41"/>
      <c r="G3" s="41"/>
    </row>
    <row r="4" spans="1:8">
      <c r="A4" s="41" t="s">
        <v>73</v>
      </c>
      <c r="B4" s="41"/>
      <c r="C4" s="41"/>
      <c r="D4" s="41"/>
      <c r="E4" s="41"/>
      <c r="F4" s="41"/>
      <c r="G4" s="41"/>
      <c r="H4" s="13">
        <v>12</v>
      </c>
    </row>
    <row r="5" spans="1:8" ht="11.25" customHeight="1"/>
    <row r="6" spans="1:8">
      <c r="A6" s="1" t="s">
        <v>6</v>
      </c>
      <c r="C6" s="3">
        <f>D7+D8</f>
        <v>5877.1</v>
      </c>
      <c r="D6" s="1" t="s">
        <v>2</v>
      </c>
    </row>
    <row r="7" spans="1:8">
      <c r="A7" s="1" t="s">
        <v>161</v>
      </c>
      <c r="B7" s="1" t="s">
        <v>162</v>
      </c>
      <c r="C7" s="3"/>
      <c r="D7" s="1">
        <v>5877.1</v>
      </c>
      <c r="E7" s="1" t="s">
        <v>2</v>
      </c>
    </row>
    <row r="8" spans="1:8">
      <c r="B8" s="1" t="s">
        <v>163</v>
      </c>
      <c r="C8" s="3"/>
      <c r="D8" s="1">
        <v>0</v>
      </c>
      <c r="E8" s="1" t="s">
        <v>2</v>
      </c>
    </row>
    <row r="9" spans="1:8">
      <c r="A9" s="1" t="s">
        <v>164</v>
      </c>
      <c r="C9" s="1">
        <v>9</v>
      </c>
    </row>
    <row r="10" spans="1:8">
      <c r="A10" s="1" t="s">
        <v>165</v>
      </c>
      <c r="C10" s="1">
        <v>3</v>
      </c>
    </row>
    <row r="11" spans="1:8">
      <c r="A11" s="1" t="s">
        <v>166</v>
      </c>
      <c r="C11" s="1">
        <v>108</v>
      </c>
    </row>
    <row r="12" spans="1:8">
      <c r="A12" s="1" t="s">
        <v>167</v>
      </c>
      <c r="E12" s="1">
        <v>796</v>
      </c>
      <c r="F12" s="1" t="s">
        <v>2</v>
      </c>
    </row>
    <row r="13" spans="1:8">
      <c r="A13" s="1" t="s">
        <v>168</v>
      </c>
      <c r="B13" s="1">
        <v>923.6</v>
      </c>
      <c r="C13" s="1" t="s">
        <v>2</v>
      </c>
    </row>
    <row r="14" spans="1:8">
      <c r="A14" s="1" t="s">
        <v>169</v>
      </c>
      <c r="D14" s="1">
        <v>2900</v>
      </c>
      <c r="E14" s="1" t="s">
        <v>2</v>
      </c>
    </row>
    <row r="16" spans="1:8">
      <c r="A16" s="1" t="s">
        <v>170</v>
      </c>
    </row>
    <row r="17" spans="1:6">
      <c r="A17" s="42" t="s">
        <v>171</v>
      </c>
      <c r="B17" s="42"/>
      <c r="C17" s="42"/>
      <c r="D17" s="42"/>
      <c r="E17" s="42" t="s">
        <v>172</v>
      </c>
      <c r="F17" s="42"/>
    </row>
    <row r="18" spans="1:6">
      <c r="A18" s="43" t="s">
        <v>173</v>
      </c>
      <c r="B18" s="43"/>
      <c r="C18" s="43"/>
      <c r="D18" s="43"/>
      <c r="E18" s="42" t="s">
        <v>210</v>
      </c>
      <c r="F18" s="42"/>
    </row>
    <row r="19" spans="1:6">
      <c r="A19" s="43" t="s">
        <v>174</v>
      </c>
      <c r="B19" s="43"/>
      <c r="C19" s="43"/>
      <c r="D19" s="43"/>
      <c r="E19" s="42" t="s">
        <v>209</v>
      </c>
      <c r="F19" s="42"/>
    </row>
    <row r="20" spans="1:6">
      <c r="A20" s="43" t="s">
        <v>175</v>
      </c>
      <c r="B20" s="43"/>
      <c r="C20" s="43"/>
      <c r="D20" s="43"/>
      <c r="E20" s="42" t="s">
        <v>189</v>
      </c>
      <c r="F20" s="42"/>
    </row>
    <row r="21" spans="1:6">
      <c r="A21" s="43" t="s">
        <v>176</v>
      </c>
      <c r="B21" s="43"/>
      <c r="C21" s="43"/>
      <c r="D21" s="43"/>
      <c r="E21" s="42" t="s">
        <v>211</v>
      </c>
      <c r="F21" s="42"/>
    </row>
    <row r="23" spans="1:6">
      <c r="A23" s="1" t="s">
        <v>177</v>
      </c>
    </row>
    <row r="24" spans="1:6" ht="31.5" customHeight="1">
      <c r="A24" s="44" t="s">
        <v>178</v>
      </c>
      <c r="B24" s="44"/>
      <c r="C24" s="44" t="s">
        <v>179</v>
      </c>
      <c r="D24" s="44"/>
      <c r="E24" s="44" t="s">
        <v>180</v>
      </c>
      <c r="F24" s="44"/>
    </row>
    <row r="25" spans="1:6">
      <c r="A25" s="15" t="s">
        <v>181</v>
      </c>
      <c r="B25" s="15"/>
      <c r="C25" s="42">
        <v>84</v>
      </c>
      <c r="D25" s="42"/>
      <c r="E25" s="42">
        <v>106</v>
      </c>
      <c r="F25" s="42"/>
    </row>
    <row r="26" spans="1:6">
      <c r="A26" s="15" t="s">
        <v>182</v>
      </c>
      <c r="B26" s="15"/>
      <c r="C26" s="42">
        <v>104</v>
      </c>
      <c r="D26" s="42"/>
      <c r="E26" s="42">
        <v>132</v>
      </c>
      <c r="F26" s="42"/>
    </row>
    <row r="27" spans="1:6">
      <c r="A27" s="15" t="s">
        <v>183</v>
      </c>
      <c r="B27" s="15"/>
      <c r="C27" s="42">
        <v>107</v>
      </c>
      <c r="D27" s="42"/>
      <c r="E27" s="42">
        <v>135</v>
      </c>
      <c r="F27" s="42"/>
    </row>
    <row r="29" spans="1:6">
      <c r="A29" s="1" t="s">
        <v>184</v>
      </c>
      <c r="C29" s="1" t="s">
        <v>190</v>
      </c>
    </row>
    <row r="31" spans="1:6">
      <c r="A31" s="1" t="s">
        <v>185</v>
      </c>
    </row>
    <row r="32" spans="1:6">
      <c r="B32" s="1" t="s">
        <v>186</v>
      </c>
      <c r="D32" s="1">
        <v>15.01</v>
      </c>
      <c r="E32" s="1" t="s">
        <v>187</v>
      </c>
    </row>
    <row r="33" spans="1:10">
      <c r="B33" s="1" t="s">
        <v>188</v>
      </c>
      <c r="D33" s="1">
        <v>16.809999999999999</v>
      </c>
      <c r="E33" s="1" t="s">
        <v>187</v>
      </c>
    </row>
    <row r="35" spans="1:10">
      <c r="A35" s="1" t="s">
        <v>1</v>
      </c>
    </row>
    <row r="36" spans="1:10" ht="98.25" customHeight="1">
      <c r="A36" s="20" t="s">
        <v>3</v>
      </c>
      <c r="B36" s="20" t="s">
        <v>212</v>
      </c>
      <c r="C36" s="20" t="s">
        <v>213</v>
      </c>
      <c r="D36" s="20" t="s">
        <v>214</v>
      </c>
      <c r="E36" s="20" t="s">
        <v>4</v>
      </c>
      <c r="F36" s="20" t="s">
        <v>215</v>
      </c>
      <c r="G36" s="20" t="s">
        <v>216</v>
      </c>
      <c r="H36" s="2"/>
      <c r="I36" s="2"/>
      <c r="J36" s="2"/>
    </row>
    <row r="37" spans="1:10">
      <c r="A37" s="45" t="s">
        <v>39</v>
      </c>
      <c r="B37" s="5">
        <f>D37/C37</f>
        <v>125759.53307392997</v>
      </c>
      <c r="C37" s="6">
        <v>2.57</v>
      </c>
      <c r="D37" s="6">
        <v>323202</v>
      </c>
      <c r="E37" s="6">
        <v>-23748.959999999999</v>
      </c>
      <c r="F37" s="47">
        <v>635273.6</v>
      </c>
      <c r="G37" s="47">
        <f>D37+D38+E37+E38-F37</f>
        <v>7329.7000000000698</v>
      </c>
    </row>
    <row r="38" spans="1:10">
      <c r="A38" s="46"/>
      <c r="B38" s="5">
        <f>D38/C38</f>
        <v>116358.89491525423</v>
      </c>
      <c r="C38" s="6">
        <v>2.95</v>
      </c>
      <c r="D38" s="6">
        <v>343258.74</v>
      </c>
      <c r="E38" s="6">
        <v>-108.48</v>
      </c>
      <c r="F38" s="48"/>
      <c r="G38" s="48"/>
    </row>
    <row r="39" spans="1:10">
      <c r="A39" s="45" t="s">
        <v>40</v>
      </c>
      <c r="B39" s="5">
        <f t="shared" ref="B39:B48" si="0">D39/C39</f>
        <v>374.49998494837291</v>
      </c>
      <c r="C39" s="6">
        <v>1328.76</v>
      </c>
      <c r="D39" s="6">
        <v>497620.6</v>
      </c>
      <c r="E39" s="6"/>
      <c r="F39" s="47">
        <v>805816.58</v>
      </c>
      <c r="G39" s="47">
        <f t="shared" ref="G39" si="1">D39+D40+E39+E40-F39</f>
        <v>47635.630000000005</v>
      </c>
    </row>
    <row r="40" spans="1:10">
      <c r="A40" s="46"/>
      <c r="B40" s="5">
        <f t="shared" si="0"/>
        <v>236.82005803506064</v>
      </c>
      <c r="C40" s="6">
        <v>1502.54</v>
      </c>
      <c r="D40" s="6">
        <v>355831.61</v>
      </c>
      <c r="E40" s="6"/>
      <c r="F40" s="48"/>
      <c r="G40" s="48"/>
    </row>
    <row r="41" spans="1:10" ht="16.5" customHeight="1">
      <c r="A41" s="45" t="s">
        <v>217</v>
      </c>
      <c r="B41" s="5">
        <f t="shared" si="0"/>
        <v>4118.3567944250872</v>
      </c>
      <c r="C41" s="6">
        <v>14.35</v>
      </c>
      <c r="D41" s="6">
        <v>59098.42</v>
      </c>
      <c r="E41" s="6">
        <v>-393.91</v>
      </c>
      <c r="F41" s="47">
        <v>101830.92</v>
      </c>
      <c r="G41" s="47">
        <f t="shared" ref="G41" si="2">D41+D42+E41+E42-F41</f>
        <v>10550.809999999998</v>
      </c>
    </row>
    <row r="42" spans="1:10">
      <c r="A42" s="46"/>
      <c r="B42" s="5">
        <f t="shared" si="0"/>
        <v>3265.2974607013302</v>
      </c>
      <c r="C42" s="6">
        <v>16.54</v>
      </c>
      <c r="D42" s="6">
        <v>54008.02</v>
      </c>
      <c r="E42" s="6">
        <v>-330.8</v>
      </c>
      <c r="F42" s="48"/>
      <c r="G42" s="48"/>
    </row>
    <row r="43" spans="1:10" ht="16.5" customHeight="1">
      <c r="A43" s="49" t="s">
        <v>218</v>
      </c>
      <c r="B43" s="5">
        <f t="shared" si="0"/>
        <v>3531.6815331010453</v>
      </c>
      <c r="C43" s="6">
        <v>14.35</v>
      </c>
      <c r="D43" s="6">
        <v>50679.63</v>
      </c>
      <c r="E43" s="6">
        <v>-1840.74</v>
      </c>
      <c r="F43" s="47">
        <v>95761.11</v>
      </c>
      <c r="G43" s="47">
        <f t="shared" ref="G43" si="3">D43+D44+E43+E44-F43</f>
        <v>13411.51999999999</v>
      </c>
    </row>
    <row r="44" spans="1:10">
      <c r="A44" s="50"/>
      <c r="B44" s="5">
        <f t="shared" si="0"/>
        <v>3708.4528415961308</v>
      </c>
      <c r="C44" s="6">
        <v>16.54</v>
      </c>
      <c r="D44" s="6">
        <v>61337.81</v>
      </c>
      <c r="E44" s="6">
        <v>-1004.07</v>
      </c>
      <c r="F44" s="48"/>
      <c r="G44" s="48"/>
    </row>
    <row r="45" spans="1:10" ht="15.75" customHeight="1">
      <c r="A45" s="49" t="s">
        <v>219</v>
      </c>
      <c r="B45" s="5">
        <f t="shared" si="0"/>
        <v>210.19769559589389</v>
      </c>
      <c r="C45" s="6">
        <v>1328.76</v>
      </c>
      <c r="D45" s="6">
        <v>279302.28999999998</v>
      </c>
      <c r="E45" s="6">
        <v>-7613.23</v>
      </c>
      <c r="F45" s="47">
        <v>489454.06</v>
      </c>
      <c r="G45" s="47">
        <f t="shared" ref="G45" si="4">D45+D46+E45+E46-F45</f>
        <v>67751.740000000049</v>
      </c>
    </row>
    <row r="46" spans="1:10">
      <c r="A46" s="50"/>
      <c r="B46" s="5">
        <f t="shared" si="0"/>
        <v>191.32258708586795</v>
      </c>
      <c r="C46" s="6">
        <v>1502.54</v>
      </c>
      <c r="D46" s="6">
        <v>287469.84000000003</v>
      </c>
      <c r="E46" s="6">
        <v>-1953.1</v>
      </c>
      <c r="F46" s="48"/>
      <c r="G46" s="48"/>
    </row>
    <row r="47" spans="1:10" ht="16.5" customHeight="1">
      <c r="A47" s="45" t="s">
        <v>220</v>
      </c>
      <c r="B47" s="5">
        <f t="shared" si="0"/>
        <v>7597.5655771617703</v>
      </c>
      <c r="C47" s="6">
        <v>24.17</v>
      </c>
      <c r="D47" s="6">
        <v>183633.16</v>
      </c>
      <c r="E47" s="6">
        <v>-804.84</v>
      </c>
      <c r="F47" s="47">
        <v>346592.84</v>
      </c>
      <c r="G47" s="47">
        <f t="shared" ref="G47" si="5">D47+D48+E47+E48-F47</f>
        <v>34348.669999999984</v>
      </c>
    </row>
    <row r="48" spans="1:10">
      <c r="A48" s="46"/>
      <c r="B48" s="5">
        <f t="shared" si="0"/>
        <v>6793.7244550408723</v>
      </c>
      <c r="C48" s="6">
        <v>29.36</v>
      </c>
      <c r="D48" s="6">
        <v>199463.75</v>
      </c>
      <c r="E48" s="6">
        <v>-1350.56</v>
      </c>
      <c r="F48" s="48"/>
      <c r="G48" s="48"/>
    </row>
    <row r="49" spans="1:7">
      <c r="A49" s="4" t="s">
        <v>70</v>
      </c>
      <c r="B49" s="5"/>
      <c r="C49" s="6"/>
      <c r="D49" s="6">
        <f>SUM(D37:D48)</f>
        <v>2694905.8699999996</v>
      </c>
      <c r="E49" s="6">
        <f>SUM(E37:E48)</f>
        <v>-39148.689999999995</v>
      </c>
      <c r="F49" s="6">
        <f>SUM(F37:F48)</f>
        <v>2474729.11</v>
      </c>
      <c r="G49" s="6">
        <f>SUM(G37:G48)</f>
        <v>181028.07000000009</v>
      </c>
    </row>
    <row r="50" spans="1:7" ht="6" customHeight="1"/>
    <row r="52" spans="1:7">
      <c r="A52" s="1" t="s">
        <v>7</v>
      </c>
    </row>
    <row r="54" spans="1:7" ht="64.5" customHeight="1">
      <c r="A54" s="9" t="s">
        <v>8</v>
      </c>
      <c r="B54" s="35" t="s">
        <v>9</v>
      </c>
      <c r="C54" s="31"/>
      <c r="D54" s="35" t="s">
        <v>10</v>
      </c>
      <c r="E54" s="31"/>
      <c r="F54" s="35" t="s">
        <v>11</v>
      </c>
      <c r="G54" s="31"/>
    </row>
    <row r="55" spans="1:7" ht="50.25" customHeight="1">
      <c r="A55" s="9">
        <v>1</v>
      </c>
      <c r="B55" s="38" t="s">
        <v>12</v>
      </c>
      <c r="C55" s="38"/>
      <c r="D55" s="37" t="s">
        <v>13</v>
      </c>
      <c r="E55" s="37"/>
      <c r="F55" s="39">
        <f>0.52*H4*C6</f>
        <v>36673.104000000007</v>
      </c>
      <c r="G55" s="39"/>
    </row>
    <row r="56" spans="1:7" ht="31.5" customHeight="1">
      <c r="A56" s="9">
        <v>2</v>
      </c>
      <c r="B56" s="38" t="s">
        <v>14</v>
      </c>
      <c r="C56" s="38"/>
      <c r="D56" s="37" t="s">
        <v>13</v>
      </c>
      <c r="E56" s="37"/>
      <c r="F56" s="39">
        <f>1.64*H4*C6</f>
        <v>115661.32800000001</v>
      </c>
      <c r="G56" s="39"/>
    </row>
    <row r="57" spans="1:7">
      <c r="A57" s="14">
        <v>3</v>
      </c>
      <c r="B57" s="38" t="s">
        <v>15</v>
      </c>
      <c r="C57" s="38"/>
      <c r="D57" s="37" t="s">
        <v>16</v>
      </c>
      <c r="E57" s="37"/>
      <c r="F57" s="39">
        <f>0.14833333333*H4*C6</f>
        <v>10461.237999764919</v>
      </c>
      <c r="G57" s="39"/>
    </row>
    <row r="58" spans="1:7" ht="30" customHeight="1">
      <c r="A58" s="14">
        <v>4</v>
      </c>
      <c r="B58" s="38" t="s">
        <v>17</v>
      </c>
      <c r="C58" s="38"/>
      <c r="D58" s="37" t="s">
        <v>159</v>
      </c>
      <c r="E58" s="37"/>
      <c r="F58" s="39">
        <f>0.79*H4*C6</f>
        <v>55714.908000000003</v>
      </c>
      <c r="G58" s="39"/>
    </row>
    <row r="59" spans="1:7" ht="60.75" customHeight="1">
      <c r="A59" s="14">
        <v>5</v>
      </c>
      <c r="B59" s="38" t="s">
        <v>18</v>
      </c>
      <c r="C59" s="38"/>
      <c r="D59" s="37" t="s">
        <v>19</v>
      </c>
      <c r="E59" s="37"/>
      <c r="F59" s="39">
        <f>1*H4*C6</f>
        <v>70525.200000000012</v>
      </c>
      <c r="G59" s="39"/>
    </row>
    <row r="60" spans="1:7" ht="29.25" customHeight="1">
      <c r="A60" s="14">
        <v>6</v>
      </c>
      <c r="B60" s="38" t="s">
        <v>20</v>
      </c>
      <c r="C60" s="38"/>
      <c r="D60" s="37" t="s">
        <v>66</v>
      </c>
      <c r="E60" s="37"/>
      <c r="F60" s="39">
        <f>2.69*H4*C6</f>
        <v>189712.78800000003</v>
      </c>
      <c r="G60" s="39"/>
    </row>
    <row r="61" spans="1:7" ht="29.25" customHeight="1">
      <c r="A61" s="14">
        <v>7</v>
      </c>
      <c r="B61" s="38" t="s">
        <v>21</v>
      </c>
      <c r="C61" s="38"/>
      <c r="D61" s="35" t="s">
        <v>66</v>
      </c>
      <c r="E61" s="31"/>
      <c r="F61" s="39">
        <f>2.20416666666*H4*C6</f>
        <v>155449.29499952984</v>
      </c>
      <c r="G61" s="39"/>
    </row>
    <row r="62" spans="1:7" ht="47.25" customHeight="1">
      <c r="A62" s="14">
        <v>8</v>
      </c>
      <c r="B62" s="38" t="s">
        <v>22</v>
      </c>
      <c r="C62" s="38"/>
      <c r="D62" s="35" t="s">
        <v>160</v>
      </c>
      <c r="E62" s="31"/>
      <c r="F62" s="39">
        <f>0.2525*H4*C6</f>
        <v>17807.613000000001</v>
      </c>
      <c r="G62" s="39"/>
    </row>
    <row r="63" spans="1:7" ht="31.5" customHeight="1">
      <c r="A63" s="9"/>
      <c r="B63" s="38" t="s">
        <v>23</v>
      </c>
      <c r="C63" s="38"/>
      <c r="D63" s="37"/>
      <c r="E63" s="37"/>
      <c r="F63" s="39">
        <f>SUM(F55:G62)</f>
        <v>652005.4739992948</v>
      </c>
      <c r="G63" s="39"/>
    </row>
    <row r="65" spans="1:7">
      <c r="A65" s="1" t="s">
        <v>24</v>
      </c>
    </row>
    <row r="67" spans="1:7" ht="54.75" customHeight="1">
      <c r="A67" s="9" t="s">
        <v>8</v>
      </c>
      <c r="B67" s="37" t="s">
        <v>25</v>
      </c>
      <c r="C67" s="37"/>
      <c r="D67" s="35" t="s">
        <v>26</v>
      </c>
      <c r="E67" s="31"/>
      <c r="F67" s="35" t="s">
        <v>27</v>
      </c>
      <c r="G67" s="31"/>
    </row>
    <row r="68" spans="1:7" ht="30.75" customHeight="1">
      <c r="A68" s="9">
        <v>1</v>
      </c>
      <c r="B68" s="36" t="s">
        <v>116</v>
      </c>
      <c r="C68" s="36"/>
      <c r="D68" s="40" t="s">
        <v>79</v>
      </c>
      <c r="E68" s="40"/>
      <c r="F68" s="26">
        <v>1253</v>
      </c>
      <c r="G68" s="27"/>
    </row>
    <row r="69" spans="1:7" ht="19.5" customHeight="1">
      <c r="A69" s="9">
        <v>2</v>
      </c>
      <c r="B69" s="36" t="s">
        <v>80</v>
      </c>
      <c r="C69" s="36"/>
      <c r="D69" s="40" t="s">
        <v>79</v>
      </c>
      <c r="E69" s="40"/>
      <c r="F69" s="26">
        <v>1516.66</v>
      </c>
      <c r="G69" s="27"/>
    </row>
    <row r="70" spans="1:7" ht="30.75" customHeight="1">
      <c r="A70" s="11">
        <v>3</v>
      </c>
      <c r="B70" s="36" t="s">
        <v>81</v>
      </c>
      <c r="C70" s="36"/>
      <c r="D70" s="40" t="s">
        <v>82</v>
      </c>
      <c r="E70" s="40"/>
      <c r="F70" s="26">
        <v>1620.57</v>
      </c>
      <c r="G70" s="27"/>
    </row>
    <row r="71" spans="1:7" ht="31.5" customHeight="1">
      <c r="A71" s="11">
        <v>4</v>
      </c>
      <c r="B71" s="36" t="s">
        <v>83</v>
      </c>
      <c r="C71" s="36"/>
      <c r="D71" s="40" t="s">
        <v>82</v>
      </c>
      <c r="E71" s="40"/>
      <c r="F71" s="26">
        <v>3723.03</v>
      </c>
      <c r="G71" s="27"/>
    </row>
    <row r="72" spans="1:7" ht="17.25" customHeight="1">
      <c r="A72" s="11">
        <v>5</v>
      </c>
      <c r="B72" s="36" t="s">
        <v>84</v>
      </c>
      <c r="C72" s="36"/>
      <c r="D72" s="40" t="s">
        <v>82</v>
      </c>
      <c r="E72" s="40"/>
      <c r="F72" s="26">
        <v>3552.14</v>
      </c>
      <c r="G72" s="27"/>
    </row>
    <row r="73" spans="1:7" ht="17.25" customHeight="1">
      <c r="A73" s="11">
        <v>6</v>
      </c>
      <c r="B73" s="36" t="s">
        <v>85</v>
      </c>
      <c r="C73" s="36"/>
      <c r="D73" s="40" t="s">
        <v>82</v>
      </c>
      <c r="E73" s="40"/>
      <c r="F73" s="26">
        <v>3916.37</v>
      </c>
      <c r="G73" s="27"/>
    </row>
    <row r="74" spans="1:7" ht="33" customHeight="1">
      <c r="A74" s="11">
        <v>7</v>
      </c>
      <c r="B74" s="36" t="s">
        <v>86</v>
      </c>
      <c r="C74" s="36"/>
      <c r="D74" s="40" t="s">
        <v>82</v>
      </c>
      <c r="E74" s="40"/>
      <c r="F74" s="26">
        <v>558.70000000000005</v>
      </c>
      <c r="G74" s="27"/>
    </row>
    <row r="75" spans="1:7" ht="31.5" customHeight="1">
      <c r="A75" s="11">
        <v>8</v>
      </c>
      <c r="B75" s="36" t="s">
        <v>86</v>
      </c>
      <c r="C75" s="36"/>
      <c r="D75" s="40" t="s">
        <v>82</v>
      </c>
      <c r="E75" s="40"/>
      <c r="F75" s="26">
        <v>879.27</v>
      </c>
      <c r="G75" s="27"/>
    </row>
    <row r="76" spans="1:7" ht="51.75" customHeight="1">
      <c r="A76" s="11">
        <v>9</v>
      </c>
      <c r="B76" s="36" t="s">
        <v>115</v>
      </c>
      <c r="C76" s="36"/>
      <c r="D76" s="40" t="s">
        <v>87</v>
      </c>
      <c r="E76" s="40"/>
      <c r="F76" s="26">
        <v>818</v>
      </c>
      <c r="G76" s="27"/>
    </row>
    <row r="77" spans="1:7" ht="31.5" customHeight="1">
      <c r="A77" s="11">
        <v>10</v>
      </c>
      <c r="B77" s="36" t="s">
        <v>88</v>
      </c>
      <c r="C77" s="36"/>
      <c r="D77" s="40" t="s">
        <v>87</v>
      </c>
      <c r="E77" s="40"/>
      <c r="F77" s="26">
        <v>6202.13</v>
      </c>
      <c r="G77" s="27"/>
    </row>
    <row r="78" spans="1:7" ht="30.75" customHeight="1">
      <c r="A78" s="11">
        <v>11</v>
      </c>
      <c r="B78" s="36" t="s">
        <v>89</v>
      </c>
      <c r="C78" s="36"/>
      <c r="D78" s="40" t="s">
        <v>87</v>
      </c>
      <c r="E78" s="40"/>
      <c r="F78" s="26">
        <v>1493.39</v>
      </c>
      <c r="G78" s="27"/>
    </row>
    <row r="79" spans="1:7" ht="31.5" customHeight="1">
      <c r="A79" s="11">
        <v>12</v>
      </c>
      <c r="B79" s="36" t="s">
        <v>90</v>
      </c>
      <c r="C79" s="36"/>
      <c r="D79" s="40" t="s">
        <v>87</v>
      </c>
      <c r="E79" s="40"/>
      <c r="F79" s="26">
        <v>1968.78</v>
      </c>
      <c r="G79" s="27"/>
    </row>
    <row r="80" spans="1:7" ht="49.5" customHeight="1">
      <c r="A80" s="11">
        <v>13</v>
      </c>
      <c r="B80" s="36" t="s">
        <v>205</v>
      </c>
      <c r="C80" s="36"/>
      <c r="D80" s="40" t="s">
        <v>87</v>
      </c>
      <c r="E80" s="40"/>
      <c r="F80" s="26">
        <v>584.79</v>
      </c>
      <c r="G80" s="27"/>
    </row>
    <row r="81" spans="1:7" ht="32.25" customHeight="1">
      <c r="A81" s="11">
        <v>14</v>
      </c>
      <c r="B81" s="36" t="s">
        <v>91</v>
      </c>
      <c r="C81" s="36"/>
      <c r="D81" s="40" t="s">
        <v>92</v>
      </c>
      <c r="E81" s="40"/>
      <c r="F81" s="26">
        <v>598.14</v>
      </c>
      <c r="G81" s="27"/>
    </row>
    <row r="82" spans="1:7" ht="31.5" customHeight="1">
      <c r="A82" s="11">
        <v>15</v>
      </c>
      <c r="B82" s="36" t="s">
        <v>93</v>
      </c>
      <c r="C82" s="36"/>
      <c r="D82" s="40" t="s">
        <v>92</v>
      </c>
      <c r="E82" s="40"/>
      <c r="F82" s="26">
        <v>3612.07</v>
      </c>
      <c r="G82" s="27"/>
    </row>
    <row r="83" spans="1:7" ht="33" customHeight="1">
      <c r="A83" s="11">
        <v>16</v>
      </c>
      <c r="B83" s="36" t="s">
        <v>90</v>
      </c>
      <c r="C83" s="36"/>
      <c r="D83" s="40" t="s">
        <v>92</v>
      </c>
      <c r="E83" s="40"/>
      <c r="F83" s="26">
        <v>4201.9799999999996</v>
      </c>
      <c r="G83" s="27"/>
    </row>
    <row r="84" spans="1:7" ht="33" customHeight="1">
      <c r="A84" s="11">
        <v>17</v>
      </c>
      <c r="B84" s="36" t="s">
        <v>86</v>
      </c>
      <c r="C84" s="36"/>
      <c r="D84" s="40" t="s">
        <v>92</v>
      </c>
      <c r="E84" s="40"/>
      <c r="F84" s="26">
        <v>1060.21</v>
      </c>
      <c r="G84" s="27"/>
    </row>
    <row r="85" spans="1:7" ht="33" customHeight="1">
      <c r="A85" s="11">
        <v>18</v>
      </c>
      <c r="B85" s="36" t="s">
        <v>206</v>
      </c>
      <c r="C85" s="36"/>
      <c r="D85" s="40" t="s">
        <v>92</v>
      </c>
      <c r="E85" s="40"/>
      <c r="F85" s="26">
        <v>1181.51</v>
      </c>
      <c r="G85" s="27"/>
    </row>
    <row r="86" spans="1:7" ht="49.5" customHeight="1">
      <c r="A86" s="11">
        <v>19</v>
      </c>
      <c r="B86" s="36" t="s">
        <v>123</v>
      </c>
      <c r="C86" s="36"/>
      <c r="D86" s="40" t="s">
        <v>94</v>
      </c>
      <c r="E86" s="40"/>
      <c r="F86" s="26">
        <v>205106</v>
      </c>
      <c r="G86" s="27"/>
    </row>
    <row r="87" spans="1:7" ht="16.5" customHeight="1">
      <c r="A87" s="11">
        <v>20</v>
      </c>
      <c r="B87" s="36" t="s">
        <v>95</v>
      </c>
      <c r="C87" s="36"/>
      <c r="D87" s="40" t="s">
        <v>94</v>
      </c>
      <c r="E87" s="40"/>
      <c r="F87" s="26">
        <v>3336.82</v>
      </c>
      <c r="G87" s="27"/>
    </row>
    <row r="88" spans="1:7" ht="30.75" customHeight="1">
      <c r="A88" s="11">
        <v>21</v>
      </c>
      <c r="B88" s="36" t="s">
        <v>96</v>
      </c>
      <c r="C88" s="36"/>
      <c r="D88" s="40" t="s">
        <v>94</v>
      </c>
      <c r="E88" s="40"/>
      <c r="F88" s="26">
        <v>1786.2</v>
      </c>
      <c r="G88" s="27"/>
    </row>
    <row r="89" spans="1:7">
      <c r="A89" s="11">
        <v>22</v>
      </c>
      <c r="B89" s="36" t="s">
        <v>207</v>
      </c>
      <c r="C89" s="36"/>
      <c r="D89" s="40" t="s">
        <v>94</v>
      </c>
      <c r="E89" s="40"/>
      <c r="F89" s="26">
        <v>2129.33</v>
      </c>
      <c r="G89" s="27"/>
    </row>
    <row r="90" spans="1:7" ht="50.25" customHeight="1">
      <c r="A90" s="11">
        <v>23</v>
      </c>
      <c r="B90" s="36" t="s">
        <v>97</v>
      </c>
      <c r="C90" s="36"/>
      <c r="D90" s="40" t="s">
        <v>94</v>
      </c>
      <c r="E90" s="40"/>
      <c r="F90" s="26">
        <v>87.88</v>
      </c>
      <c r="G90" s="27"/>
    </row>
    <row r="91" spans="1:7" ht="17.25" customHeight="1">
      <c r="A91" s="11">
        <v>24</v>
      </c>
      <c r="B91" s="36" t="s">
        <v>98</v>
      </c>
      <c r="C91" s="36"/>
      <c r="D91" s="40" t="s">
        <v>99</v>
      </c>
      <c r="E91" s="40"/>
      <c r="F91" s="26">
        <v>10065</v>
      </c>
      <c r="G91" s="27"/>
    </row>
    <row r="92" spans="1:7" ht="32.25" customHeight="1">
      <c r="A92" s="11">
        <v>25</v>
      </c>
      <c r="B92" s="36" t="s">
        <v>100</v>
      </c>
      <c r="C92" s="36"/>
      <c r="D92" s="40" t="s">
        <v>99</v>
      </c>
      <c r="E92" s="40"/>
      <c r="F92" s="26">
        <v>87303</v>
      </c>
      <c r="G92" s="27"/>
    </row>
    <row r="93" spans="1:7" ht="33" customHeight="1">
      <c r="A93" s="11">
        <v>26</v>
      </c>
      <c r="B93" s="36" t="s">
        <v>101</v>
      </c>
      <c r="C93" s="36"/>
      <c r="D93" s="40" t="s">
        <v>99</v>
      </c>
      <c r="E93" s="40"/>
      <c r="F93" s="26">
        <v>61567</v>
      </c>
      <c r="G93" s="27"/>
    </row>
    <row r="94" spans="1:7" ht="18.75" customHeight="1">
      <c r="A94" s="11">
        <v>27</v>
      </c>
      <c r="B94" s="36" t="s">
        <v>102</v>
      </c>
      <c r="C94" s="36"/>
      <c r="D94" s="40" t="s">
        <v>99</v>
      </c>
      <c r="E94" s="40"/>
      <c r="F94" s="26">
        <v>1372.33</v>
      </c>
      <c r="G94" s="27"/>
    </row>
    <row r="95" spans="1:7" ht="31.5" customHeight="1">
      <c r="A95" s="11">
        <v>28</v>
      </c>
      <c r="B95" s="36" t="s">
        <v>103</v>
      </c>
      <c r="C95" s="36"/>
      <c r="D95" s="40" t="s">
        <v>99</v>
      </c>
      <c r="E95" s="40"/>
      <c r="F95" s="26">
        <v>3940.14</v>
      </c>
      <c r="G95" s="27"/>
    </row>
    <row r="96" spans="1:7" ht="20.25" customHeight="1">
      <c r="A96" s="11">
        <v>29</v>
      </c>
      <c r="B96" s="36" t="s">
        <v>104</v>
      </c>
      <c r="C96" s="36"/>
      <c r="D96" s="40" t="s">
        <v>105</v>
      </c>
      <c r="E96" s="40"/>
      <c r="F96" s="26">
        <v>1982.87</v>
      </c>
      <c r="G96" s="27"/>
    </row>
    <row r="97" spans="1:7" ht="16.5" customHeight="1">
      <c r="A97" s="11">
        <v>30</v>
      </c>
      <c r="B97" s="36" t="s">
        <v>106</v>
      </c>
      <c r="C97" s="36"/>
      <c r="D97" s="40" t="s">
        <v>105</v>
      </c>
      <c r="E97" s="40"/>
      <c r="F97" s="26">
        <v>1648.97</v>
      </c>
      <c r="G97" s="27"/>
    </row>
    <row r="98" spans="1:7">
      <c r="A98" s="11">
        <v>31</v>
      </c>
      <c r="B98" s="36" t="s">
        <v>208</v>
      </c>
      <c r="C98" s="36"/>
      <c r="D98" s="40" t="s">
        <v>105</v>
      </c>
      <c r="E98" s="40"/>
      <c r="F98" s="26">
        <v>1017.28</v>
      </c>
      <c r="G98" s="27"/>
    </row>
    <row r="99" spans="1:7" ht="32.25" customHeight="1">
      <c r="A99" s="11">
        <v>32</v>
      </c>
      <c r="B99" s="36" t="s">
        <v>107</v>
      </c>
      <c r="C99" s="36"/>
      <c r="D99" s="40" t="s">
        <v>105</v>
      </c>
      <c r="E99" s="40"/>
      <c r="F99" s="26">
        <v>2166.96</v>
      </c>
      <c r="G99" s="27"/>
    </row>
    <row r="100" spans="1:7">
      <c r="A100" s="11">
        <v>33</v>
      </c>
      <c r="B100" s="36" t="s">
        <v>108</v>
      </c>
      <c r="C100" s="36"/>
      <c r="D100" s="40" t="s">
        <v>105</v>
      </c>
      <c r="E100" s="40"/>
      <c r="F100" s="26">
        <v>1534.92</v>
      </c>
      <c r="G100" s="27"/>
    </row>
    <row r="101" spans="1:7">
      <c r="A101" s="11">
        <v>34</v>
      </c>
      <c r="B101" s="36" t="s">
        <v>208</v>
      </c>
      <c r="C101" s="36"/>
      <c r="D101" s="40" t="s">
        <v>109</v>
      </c>
      <c r="E101" s="40"/>
      <c r="F101" s="26">
        <v>433.39</v>
      </c>
      <c r="G101" s="27"/>
    </row>
    <row r="102" spans="1:7">
      <c r="A102" s="11">
        <v>35</v>
      </c>
      <c r="B102" s="36" t="s">
        <v>208</v>
      </c>
      <c r="C102" s="36"/>
      <c r="D102" s="40" t="s">
        <v>109</v>
      </c>
      <c r="E102" s="40"/>
      <c r="F102" s="26">
        <v>1990.37</v>
      </c>
      <c r="G102" s="27"/>
    </row>
    <row r="103" spans="1:7" ht="61.5" customHeight="1">
      <c r="A103" s="11">
        <v>36</v>
      </c>
      <c r="B103" s="36" t="s">
        <v>110</v>
      </c>
      <c r="C103" s="36"/>
      <c r="D103" s="40" t="s">
        <v>109</v>
      </c>
      <c r="E103" s="40"/>
      <c r="F103" s="26">
        <v>51</v>
      </c>
      <c r="G103" s="27"/>
    </row>
    <row r="104" spans="1:7" ht="18.75" customHeight="1">
      <c r="A104" s="11">
        <v>37</v>
      </c>
      <c r="B104" s="36" t="s">
        <v>111</v>
      </c>
      <c r="C104" s="36"/>
      <c r="D104" s="40" t="s">
        <v>109</v>
      </c>
      <c r="E104" s="40"/>
      <c r="F104" s="26">
        <v>3255.76</v>
      </c>
      <c r="G104" s="27"/>
    </row>
    <row r="105" spans="1:7" ht="32.25" customHeight="1">
      <c r="A105" s="11">
        <v>38</v>
      </c>
      <c r="B105" s="36" t="s">
        <v>112</v>
      </c>
      <c r="C105" s="36"/>
      <c r="D105" s="40" t="s">
        <v>109</v>
      </c>
      <c r="E105" s="40"/>
      <c r="F105" s="26">
        <v>326.13</v>
      </c>
      <c r="G105" s="27"/>
    </row>
    <row r="106" spans="1:7" ht="16.5" customHeight="1">
      <c r="A106" s="11">
        <v>39</v>
      </c>
      <c r="B106" s="36" t="s">
        <v>113</v>
      </c>
      <c r="C106" s="36"/>
      <c r="D106" s="40" t="s">
        <v>109</v>
      </c>
      <c r="E106" s="40"/>
      <c r="F106" s="26">
        <v>3790.69</v>
      </c>
      <c r="G106" s="27"/>
    </row>
    <row r="107" spans="1:7" ht="33.75" customHeight="1">
      <c r="A107" s="11">
        <v>40</v>
      </c>
      <c r="B107" s="36" t="s">
        <v>114</v>
      </c>
      <c r="C107" s="36"/>
      <c r="D107" s="40" t="s">
        <v>109</v>
      </c>
      <c r="E107" s="40"/>
      <c r="F107" s="26">
        <v>2896.35</v>
      </c>
      <c r="G107" s="27"/>
    </row>
    <row r="108" spans="1:7" ht="64.5" customHeight="1">
      <c r="A108" s="11">
        <v>41</v>
      </c>
      <c r="B108" s="36" t="s">
        <v>117</v>
      </c>
      <c r="C108" s="36"/>
      <c r="D108" s="40" t="s">
        <v>118</v>
      </c>
      <c r="E108" s="40"/>
      <c r="F108" s="26">
        <v>85.06</v>
      </c>
      <c r="G108" s="27"/>
    </row>
    <row r="109" spans="1:7" ht="63" customHeight="1">
      <c r="A109" s="11">
        <v>42</v>
      </c>
      <c r="B109" s="36" t="s">
        <v>119</v>
      </c>
      <c r="C109" s="36"/>
      <c r="D109" s="40" t="s">
        <v>118</v>
      </c>
      <c r="E109" s="40"/>
      <c r="F109" s="26">
        <v>52.95</v>
      </c>
      <c r="G109" s="27"/>
    </row>
    <row r="110" spans="1:7" ht="30.75" customHeight="1">
      <c r="A110" s="11">
        <v>43</v>
      </c>
      <c r="B110" s="36" t="s">
        <v>86</v>
      </c>
      <c r="C110" s="36"/>
      <c r="D110" s="40" t="s">
        <v>118</v>
      </c>
      <c r="E110" s="40"/>
      <c r="F110" s="26">
        <v>514.92999999999995</v>
      </c>
      <c r="G110" s="27"/>
    </row>
    <row r="111" spans="1:7" ht="32.25" customHeight="1">
      <c r="A111" s="11">
        <v>44</v>
      </c>
      <c r="B111" s="36" t="s">
        <v>120</v>
      </c>
      <c r="C111" s="36"/>
      <c r="D111" s="40" t="s">
        <v>118</v>
      </c>
      <c r="E111" s="40"/>
      <c r="F111" s="26">
        <v>3329.06</v>
      </c>
      <c r="G111" s="27"/>
    </row>
    <row r="112" spans="1:7">
      <c r="A112" s="11">
        <v>45</v>
      </c>
      <c r="B112" s="36" t="s">
        <v>121</v>
      </c>
      <c r="C112" s="36"/>
      <c r="D112" s="40" t="s">
        <v>118</v>
      </c>
      <c r="E112" s="40"/>
      <c r="F112" s="26">
        <v>2775.12</v>
      </c>
      <c r="G112" s="27"/>
    </row>
    <row r="113" spans="1:7" ht="33" customHeight="1">
      <c r="A113" s="11">
        <v>46</v>
      </c>
      <c r="B113" s="36" t="s">
        <v>122</v>
      </c>
      <c r="C113" s="36"/>
      <c r="D113" s="40" t="s">
        <v>118</v>
      </c>
      <c r="E113" s="40"/>
      <c r="F113" s="26">
        <v>3354.18</v>
      </c>
      <c r="G113" s="27"/>
    </row>
    <row r="114" spans="1:7" ht="68.25" customHeight="1">
      <c r="A114" s="11">
        <v>47</v>
      </c>
      <c r="B114" s="36" t="s">
        <v>124</v>
      </c>
      <c r="C114" s="36"/>
      <c r="D114" s="40" t="s">
        <v>125</v>
      </c>
      <c r="E114" s="40"/>
      <c r="F114" s="26">
        <v>59.93</v>
      </c>
      <c r="G114" s="27"/>
    </row>
    <row r="115" spans="1:7" ht="64.5" customHeight="1">
      <c r="A115" s="11">
        <v>48</v>
      </c>
      <c r="B115" s="36" t="s">
        <v>126</v>
      </c>
      <c r="C115" s="36"/>
      <c r="D115" s="40" t="s">
        <v>125</v>
      </c>
      <c r="E115" s="40"/>
      <c r="F115" s="26">
        <v>69.89</v>
      </c>
      <c r="G115" s="27"/>
    </row>
    <row r="116" spans="1:7" ht="49.5" customHeight="1">
      <c r="A116" s="11">
        <v>49</v>
      </c>
      <c r="B116" s="36" t="s">
        <v>127</v>
      </c>
      <c r="C116" s="36"/>
      <c r="D116" s="40" t="s">
        <v>125</v>
      </c>
      <c r="E116" s="40"/>
      <c r="F116" s="26">
        <v>1118</v>
      </c>
      <c r="G116" s="27"/>
    </row>
    <row r="117" spans="1:7" ht="35.25" customHeight="1">
      <c r="A117" s="11">
        <v>50</v>
      </c>
      <c r="B117" s="36" t="s">
        <v>128</v>
      </c>
      <c r="C117" s="36"/>
      <c r="D117" s="40" t="s">
        <v>125</v>
      </c>
      <c r="E117" s="40"/>
      <c r="F117" s="26">
        <v>3848</v>
      </c>
      <c r="G117" s="27"/>
    </row>
    <row r="118" spans="1:7" ht="33" customHeight="1">
      <c r="A118" s="11">
        <v>51</v>
      </c>
      <c r="B118" s="36" t="s">
        <v>129</v>
      </c>
      <c r="C118" s="36"/>
      <c r="D118" s="40" t="s">
        <v>125</v>
      </c>
      <c r="E118" s="40"/>
      <c r="F118" s="26">
        <v>9323</v>
      </c>
      <c r="G118" s="27"/>
    </row>
    <row r="119" spans="1:7" ht="21" customHeight="1">
      <c r="A119" s="11">
        <v>52</v>
      </c>
      <c r="B119" s="36" t="s">
        <v>130</v>
      </c>
      <c r="C119" s="36"/>
      <c r="D119" s="40" t="s">
        <v>125</v>
      </c>
      <c r="E119" s="40"/>
      <c r="F119" s="26">
        <v>1492.33</v>
      </c>
      <c r="G119" s="27"/>
    </row>
    <row r="120" spans="1:7" ht="31.5" customHeight="1">
      <c r="A120" s="11">
        <v>53</v>
      </c>
      <c r="B120" s="36" t="s">
        <v>131</v>
      </c>
      <c r="C120" s="36"/>
      <c r="D120" s="40" t="s">
        <v>125</v>
      </c>
      <c r="E120" s="40"/>
      <c r="F120" s="26">
        <v>727.36</v>
      </c>
      <c r="G120" s="27"/>
    </row>
    <row r="121" spans="1:7" ht="33" customHeight="1">
      <c r="A121" s="11">
        <v>54</v>
      </c>
      <c r="B121" s="36" t="s">
        <v>132</v>
      </c>
      <c r="C121" s="36"/>
      <c r="D121" s="40" t="s">
        <v>125</v>
      </c>
      <c r="E121" s="40"/>
      <c r="F121" s="26">
        <v>1466.41</v>
      </c>
      <c r="G121" s="27"/>
    </row>
    <row r="122" spans="1:7" ht="32.25" customHeight="1">
      <c r="A122" s="11">
        <v>55</v>
      </c>
      <c r="B122" s="36" t="s">
        <v>133</v>
      </c>
      <c r="C122" s="36"/>
      <c r="D122" s="40" t="s">
        <v>125</v>
      </c>
      <c r="E122" s="40"/>
      <c r="F122" s="26">
        <v>3151.99</v>
      </c>
      <c r="G122" s="27"/>
    </row>
    <row r="123" spans="1:7" ht="16.5" customHeight="1">
      <c r="A123" s="11">
        <v>56</v>
      </c>
      <c r="B123" s="36" t="s">
        <v>134</v>
      </c>
      <c r="C123" s="36"/>
      <c r="D123" s="40" t="s">
        <v>125</v>
      </c>
      <c r="E123" s="40"/>
      <c r="F123" s="26">
        <v>493.56</v>
      </c>
      <c r="G123" s="27"/>
    </row>
    <row r="124" spans="1:7" ht="16.5" customHeight="1">
      <c r="A124" s="11">
        <v>57</v>
      </c>
      <c r="B124" s="36" t="s">
        <v>135</v>
      </c>
      <c r="C124" s="36"/>
      <c r="D124" s="40" t="s">
        <v>125</v>
      </c>
      <c r="E124" s="40"/>
      <c r="F124" s="26">
        <v>1575.99</v>
      </c>
      <c r="G124" s="27"/>
    </row>
    <row r="125" spans="1:7" ht="15.75" customHeight="1">
      <c r="A125" s="11">
        <v>58</v>
      </c>
      <c r="B125" s="36" t="s">
        <v>136</v>
      </c>
      <c r="C125" s="36"/>
      <c r="D125" s="40" t="s">
        <v>125</v>
      </c>
      <c r="E125" s="40"/>
      <c r="F125" s="26">
        <v>274.54000000000002</v>
      </c>
      <c r="G125" s="27"/>
    </row>
    <row r="126" spans="1:7" ht="16.5" customHeight="1">
      <c r="A126" s="11">
        <v>59</v>
      </c>
      <c r="B126" s="36" t="s">
        <v>84</v>
      </c>
      <c r="C126" s="36"/>
      <c r="D126" s="40" t="s">
        <v>125</v>
      </c>
      <c r="E126" s="40"/>
      <c r="F126" s="26">
        <v>1846.69</v>
      </c>
      <c r="G126" s="27"/>
    </row>
    <row r="127" spans="1:7" ht="49.5" customHeight="1">
      <c r="A127" s="11">
        <v>60</v>
      </c>
      <c r="B127" s="36" t="s">
        <v>137</v>
      </c>
      <c r="C127" s="36"/>
      <c r="D127" s="40" t="s">
        <v>125</v>
      </c>
      <c r="E127" s="40"/>
      <c r="F127" s="26">
        <v>1040.6500000000001</v>
      </c>
      <c r="G127" s="27"/>
    </row>
    <row r="128" spans="1:7" ht="31.5" customHeight="1">
      <c r="A128" s="11">
        <v>61</v>
      </c>
      <c r="B128" s="36" t="s">
        <v>138</v>
      </c>
      <c r="C128" s="36"/>
      <c r="D128" s="40" t="s">
        <v>125</v>
      </c>
      <c r="E128" s="40"/>
      <c r="F128" s="26">
        <v>2081.29</v>
      </c>
      <c r="G128" s="27"/>
    </row>
    <row r="129" spans="1:7" ht="66" customHeight="1">
      <c r="A129" s="11">
        <v>62</v>
      </c>
      <c r="B129" s="36" t="s">
        <v>139</v>
      </c>
      <c r="C129" s="36"/>
      <c r="D129" s="40" t="s">
        <v>140</v>
      </c>
      <c r="E129" s="40"/>
      <c r="F129" s="26">
        <v>77.38</v>
      </c>
      <c r="G129" s="27"/>
    </row>
    <row r="130" spans="1:7" ht="64.5" customHeight="1">
      <c r="A130" s="11">
        <v>63</v>
      </c>
      <c r="B130" s="36" t="s">
        <v>141</v>
      </c>
      <c r="C130" s="36"/>
      <c r="D130" s="40" t="s">
        <v>140</v>
      </c>
      <c r="E130" s="40"/>
      <c r="F130" s="26">
        <v>67.42</v>
      </c>
      <c r="G130" s="27"/>
    </row>
    <row r="131" spans="1:7" ht="68.25" customHeight="1">
      <c r="A131" s="11">
        <v>64</v>
      </c>
      <c r="B131" s="36" t="s">
        <v>142</v>
      </c>
      <c r="C131" s="36"/>
      <c r="D131" s="40" t="s">
        <v>140</v>
      </c>
      <c r="E131" s="40"/>
      <c r="F131" s="26">
        <v>77.38</v>
      </c>
      <c r="G131" s="27"/>
    </row>
    <row r="132" spans="1:7" ht="66" customHeight="1">
      <c r="A132" s="11">
        <v>65</v>
      </c>
      <c r="B132" s="36" t="s">
        <v>143</v>
      </c>
      <c r="C132" s="36"/>
      <c r="D132" s="40" t="s">
        <v>140</v>
      </c>
      <c r="E132" s="40"/>
      <c r="F132" s="26">
        <v>55.11</v>
      </c>
      <c r="G132" s="27"/>
    </row>
    <row r="133" spans="1:7" ht="66.75" customHeight="1">
      <c r="A133" s="11">
        <v>66</v>
      </c>
      <c r="B133" s="36" t="s">
        <v>144</v>
      </c>
      <c r="C133" s="36"/>
      <c r="D133" s="40" t="s">
        <v>140</v>
      </c>
      <c r="E133" s="40"/>
      <c r="F133" s="26">
        <v>77.38</v>
      </c>
      <c r="G133" s="27"/>
    </row>
    <row r="134" spans="1:7" ht="66.75" customHeight="1">
      <c r="A134" s="11">
        <v>67</v>
      </c>
      <c r="B134" s="36" t="s">
        <v>145</v>
      </c>
      <c r="C134" s="36"/>
      <c r="D134" s="40" t="s">
        <v>140</v>
      </c>
      <c r="E134" s="40"/>
      <c r="F134" s="26">
        <v>65.069999999999993</v>
      </c>
      <c r="G134" s="27"/>
    </row>
    <row r="135" spans="1:7" ht="66" customHeight="1">
      <c r="A135" s="11">
        <v>68</v>
      </c>
      <c r="B135" s="36" t="s">
        <v>146</v>
      </c>
      <c r="C135" s="36"/>
      <c r="D135" s="40" t="s">
        <v>140</v>
      </c>
      <c r="E135" s="40"/>
      <c r="F135" s="26">
        <v>55.11</v>
      </c>
      <c r="G135" s="27"/>
    </row>
    <row r="136" spans="1:7" ht="31.5" customHeight="1">
      <c r="A136" s="11">
        <v>69</v>
      </c>
      <c r="B136" s="36" t="s">
        <v>147</v>
      </c>
      <c r="C136" s="36"/>
      <c r="D136" s="40" t="s">
        <v>140</v>
      </c>
      <c r="E136" s="40"/>
      <c r="F136" s="26">
        <v>286.33</v>
      </c>
      <c r="G136" s="27"/>
    </row>
    <row r="137" spans="1:7" ht="31.5" customHeight="1">
      <c r="A137" s="11">
        <v>70</v>
      </c>
      <c r="B137" s="36" t="s">
        <v>148</v>
      </c>
      <c r="C137" s="36"/>
      <c r="D137" s="40" t="s">
        <v>140</v>
      </c>
      <c r="E137" s="40"/>
      <c r="F137" s="26">
        <v>498.96</v>
      </c>
      <c r="G137" s="27"/>
    </row>
    <row r="138" spans="1:7" ht="30.75" customHeight="1">
      <c r="A138" s="11">
        <v>71</v>
      </c>
      <c r="B138" s="36" t="s">
        <v>149</v>
      </c>
      <c r="C138" s="36"/>
      <c r="D138" s="40" t="s">
        <v>140</v>
      </c>
      <c r="E138" s="40"/>
      <c r="F138" s="26">
        <v>1251.0899999999999</v>
      </c>
      <c r="G138" s="27"/>
    </row>
    <row r="139" spans="1:7" ht="31.5" customHeight="1">
      <c r="A139" s="11">
        <v>72</v>
      </c>
      <c r="B139" s="36" t="s">
        <v>150</v>
      </c>
      <c r="C139" s="36"/>
      <c r="D139" s="40" t="s">
        <v>140</v>
      </c>
      <c r="E139" s="40"/>
      <c r="F139" s="26">
        <v>4488.34</v>
      </c>
      <c r="G139" s="27"/>
    </row>
    <row r="140" spans="1:7" ht="49.5" customHeight="1">
      <c r="A140" s="11">
        <v>73</v>
      </c>
      <c r="B140" s="36" t="s">
        <v>151</v>
      </c>
      <c r="C140" s="36"/>
      <c r="D140" s="40" t="s">
        <v>140</v>
      </c>
      <c r="E140" s="40"/>
      <c r="F140" s="26">
        <v>2182.8200000000002</v>
      </c>
      <c r="G140" s="27"/>
    </row>
    <row r="141" spans="1:7" ht="33" customHeight="1">
      <c r="A141" s="11">
        <v>74</v>
      </c>
      <c r="B141" s="36" t="s">
        <v>152</v>
      </c>
      <c r="C141" s="36"/>
      <c r="D141" s="40" t="s">
        <v>140</v>
      </c>
      <c r="E141" s="40"/>
      <c r="F141" s="26">
        <v>795.35</v>
      </c>
      <c r="G141" s="27"/>
    </row>
    <row r="142" spans="1:7" ht="51.75" customHeight="1">
      <c r="A142" s="11">
        <v>75</v>
      </c>
      <c r="B142" s="36" t="s">
        <v>153</v>
      </c>
      <c r="C142" s="36"/>
      <c r="D142" s="40" t="s">
        <v>140</v>
      </c>
      <c r="E142" s="40"/>
      <c r="F142" s="26">
        <v>3421.89</v>
      </c>
      <c r="G142" s="27"/>
    </row>
    <row r="143" spans="1:7" ht="31.5" customHeight="1">
      <c r="A143" s="11">
        <v>76</v>
      </c>
      <c r="B143" s="36" t="s">
        <v>154</v>
      </c>
      <c r="C143" s="36"/>
      <c r="D143" s="40" t="s">
        <v>140</v>
      </c>
      <c r="E143" s="40"/>
      <c r="F143" s="26">
        <v>2573.11</v>
      </c>
      <c r="G143" s="27"/>
    </row>
    <row r="144" spans="1:7" ht="39.75" customHeight="1">
      <c r="A144" s="11">
        <v>77</v>
      </c>
      <c r="B144" s="36" t="s">
        <v>155</v>
      </c>
      <c r="C144" s="36"/>
      <c r="D144" s="40" t="s">
        <v>140</v>
      </c>
      <c r="E144" s="40"/>
      <c r="F144" s="26">
        <v>609.63</v>
      </c>
      <c r="G144" s="27"/>
    </row>
    <row r="145" spans="1:7" ht="36" customHeight="1">
      <c r="A145" s="11">
        <v>78</v>
      </c>
      <c r="B145" s="36" t="s">
        <v>156</v>
      </c>
      <c r="C145" s="36"/>
      <c r="D145" s="40" t="s">
        <v>140</v>
      </c>
      <c r="E145" s="40"/>
      <c r="F145" s="26">
        <v>5610.92</v>
      </c>
      <c r="G145" s="27"/>
    </row>
    <row r="146" spans="1:7">
      <c r="A146" s="11">
        <v>79</v>
      </c>
      <c r="B146" s="36" t="s">
        <v>157</v>
      </c>
      <c r="C146" s="36"/>
      <c r="D146" s="40" t="s">
        <v>140</v>
      </c>
      <c r="E146" s="40"/>
      <c r="F146" s="26">
        <v>1675.79</v>
      </c>
      <c r="G146" s="27"/>
    </row>
    <row r="147" spans="1:7" ht="58.5" customHeight="1">
      <c r="A147" s="11">
        <v>80</v>
      </c>
      <c r="B147" s="36" t="s">
        <v>158</v>
      </c>
      <c r="C147" s="36"/>
      <c r="D147" s="40" t="s">
        <v>140</v>
      </c>
      <c r="E147" s="40"/>
      <c r="F147" s="26">
        <v>1244.42</v>
      </c>
      <c r="G147" s="27"/>
    </row>
    <row r="148" spans="1:7" ht="33.75" customHeight="1">
      <c r="A148" s="16">
        <v>81</v>
      </c>
      <c r="B148" s="22" t="s">
        <v>191</v>
      </c>
      <c r="C148" s="23"/>
      <c r="D148" s="24" t="s">
        <v>192</v>
      </c>
      <c r="E148" s="25"/>
      <c r="F148" s="26">
        <v>6983</v>
      </c>
      <c r="G148" s="27"/>
    </row>
    <row r="149" spans="1:7" ht="30" customHeight="1">
      <c r="A149" s="17">
        <v>82</v>
      </c>
      <c r="B149" s="22" t="s">
        <v>193</v>
      </c>
      <c r="C149" s="23"/>
      <c r="D149" s="24" t="s">
        <v>192</v>
      </c>
      <c r="E149" s="25"/>
      <c r="F149" s="26">
        <v>650.19000000000005</v>
      </c>
      <c r="G149" s="27"/>
    </row>
    <row r="150" spans="1:7" ht="30" customHeight="1">
      <c r="A150" s="17">
        <v>83</v>
      </c>
      <c r="B150" s="22" t="s">
        <v>194</v>
      </c>
      <c r="C150" s="23"/>
      <c r="D150" s="24" t="s">
        <v>192</v>
      </c>
      <c r="E150" s="25"/>
      <c r="F150" s="26">
        <v>840.11</v>
      </c>
      <c r="G150" s="27"/>
    </row>
    <row r="151" spans="1:7" ht="30" customHeight="1">
      <c r="A151" s="17">
        <v>84</v>
      </c>
      <c r="B151" s="22" t="s">
        <v>194</v>
      </c>
      <c r="C151" s="23"/>
      <c r="D151" s="24" t="s">
        <v>192</v>
      </c>
      <c r="E151" s="25"/>
      <c r="F151" s="26">
        <v>566.51</v>
      </c>
      <c r="G151" s="27"/>
    </row>
    <row r="152" spans="1:7" ht="30" customHeight="1">
      <c r="A152" s="17">
        <v>85</v>
      </c>
      <c r="B152" s="22" t="s">
        <v>194</v>
      </c>
      <c r="C152" s="23"/>
      <c r="D152" s="24" t="s">
        <v>192</v>
      </c>
      <c r="E152" s="25"/>
      <c r="F152" s="26">
        <v>283.26</v>
      </c>
      <c r="G152" s="27"/>
    </row>
    <row r="153" spans="1:7" ht="30" customHeight="1">
      <c r="A153" s="18">
        <v>86</v>
      </c>
      <c r="B153" s="22" t="s">
        <v>195</v>
      </c>
      <c r="C153" s="23"/>
      <c r="D153" s="24" t="s">
        <v>192</v>
      </c>
      <c r="E153" s="25"/>
      <c r="F153" s="26">
        <v>1636.02</v>
      </c>
      <c r="G153" s="27"/>
    </row>
    <row r="154" spans="1:7" ht="30" customHeight="1">
      <c r="A154" s="19">
        <v>87</v>
      </c>
      <c r="B154" s="22" t="s">
        <v>196</v>
      </c>
      <c r="C154" s="23"/>
      <c r="D154" s="24" t="s">
        <v>192</v>
      </c>
      <c r="E154" s="25"/>
      <c r="F154" s="26">
        <v>864.53</v>
      </c>
      <c r="G154" s="27"/>
    </row>
    <row r="155" spans="1:7" ht="64.5" customHeight="1">
      <c r="A155" s="19">
        <v>88</v>
      </c>
      <c r="B155" s="22" t="s">
        <v>197</v>
      </c>
      <c r="C155" s="23"/>
      <c r="D155" s="24" t="s">
        <v>192</v>
      </c>
      <c r="E155" s="25"/>
      <c r="F155" s="26">
        <v>1887.02</v>
      </c>
      <c r="G155" s="27"/>
    </row>
    <row r="156" spans="1:7" ht="30" customHeight="1">
      <c r="A156" s="19">
        <v>89</v>
      </c>
      <c r="B156" s="22" t="s">
        <v>198</v>
      </c>
      <c r="C156" s="23"/>
      <c r="D156" s="24" t="s">
        <v>192</v>
      </c>
      <c r="E156" s="25"/>
      <c r="F156" s="26">
        <v>3030.79</v>
      </c>
      <c r="G156" s="27"/>
    </row>
    <row r="157" spans="1:7" ht="30" customHeight="1">
      <c r="A157" s="19">
        <v>90</v>
      </c>
      <c r="B157" s="22" t="s">
        <v>199</v>
      </c>
      <c r="C157" s="23"/>
      <c r="D157" s="24" t="s">
        <v>192</v>
      </c>
      <c r="E157" s="25"/>
      <c r="F157" s="26">
        <v>2388.6</v>
      </c>
      <c r="G157" s="27"/>
    </row>
    <row r="158" spans="1:7" ht="30" customHeight="1">
      <c r="A158" s="19">
        <v>91</v>
      </c>
      <c r="B158" s="22" t="s">
        <v>200</v>
      </c>
      <c r="C158" s="23"/>
      <c r="D158" s="24" t="s">
        <v>192</v>
      </c>
      <c r="E158" s="25"/>
      <c r="F158" s="26">
        <v>1515.39</v>
      </c>
      <c r="G158" s="27"/>
    </row>
    <row r="159" spans="1:7">
      <c r="A159" s="19">
        <v>92</v>
      </c>
      <c r="B159" s="22" t="s">
        <v>201</v>
      </c>
      <c r="C159" s="23"/>
      <c r="D159" s="24" t="s">
        <v>192</v>
      </c>
      <c r="E159" s="25"/>
      <c r="F159" s="26">
        <v>1186.46</v>
      </c>
      <c r="G159" s="27"/>
    </row>
    <row r="160" spans="1:7">
      <c r="A160" s="19">
        <v>93</v>
      </c>
      <c r="B160" s="22" t="s">
        <v>202</v>
      </c>
      <c r="C160" s="23"/>
      <c r="D160" s="24" t="s">
        <v>192</v>
      </c>
      <c r="E160" s="25"/>
      <c r="F160" s="26">
        <v>1515.39</v>
      </c>
      <c r="G160" s="27"/>
    </row>
    <row r="161" spans="1:7">
      <c r="A161" s="19">
        <v>94</v>
      </c>
      <c r="B161" s="22" t="s">
        <v>203</v>
      </c>
      <c r="C161" s="23"/>
      <c r="D161" s="24" t="s">
        <v>192</v>
      </c>
      <c r="E161" s="25"/>
      <c r="F161" s="26">
        <v>164.65</v>
      </c>
      <c r="G161" s="27"/>
    </row>
    <row r="162" spans="1:7" ht="37.5" customHeight="1">
      <c r="A162" s="19">
        <v>95</v>
      </c>
      <c r="B162" s="22" t="s">
        <v>204</v>
      </c>
      <c r="C162" s="23"/>
      <c r="D162" s="24" t="s">
        <v>192</v>
      </c>
      <c r="E162" s="25"/>
      <c r="F162" s="26">
        <v>1708.76</v>
      </c>
      <c r="G162" s="27"/>
    </row>
    <row r="163" spans="1:7" ht="46.5" customHeight="1">
      <c r="A163" s="9"/>
      <c r="B163" s="33" t="s">
        <v>72</v>
      </c>
      <c r="C163" s="34"/>
      <c r="D163" s="35"/>
      <c r="E163" s="31"/>
      <c r="F163" s="30">
        <f>SUM(F68:G162)</f>
        <v>525544.24</v>
      </c>
      <c r="G163" s="31"/>
    </row>
    <row r="165" spans="1:7">
      <c r="A165" s="1" t="s">
        <v>28</v>
      </c>
      <c r="D165" s="7">
        <f>2.1*H4*C6</f>
        <v>148102.92000000001</v>
      </c>
      <c r="E165" s="1" t="s">
        <v>29</v>
      </c>
    </row>
    <row r="166" spans="1:7">
      <c r="A166" s="1" t="s">
        <v>30</v>
      </c>
      <c r="D166" s="7">
        <f>F173*5.3%</f>
        <v>55455.635219999996</v>
      </c>
      <c r="E166" s="1" t="s">
        <v>29</v>
      </c>
    </row>
    <row r="168" spans="1:7">
      <c r="A168" s="1" t="s">
        <v>43</v>
      </c>
    </row>
    <row r="169" spans="1:7">
      <c r="A169" s="1" t="s">
        <v>74</v>
      </c>
    </row>
    <row r="170" spans="1:7">
      <c r="B170" s="1" t="s">
        <v>42</v>
      </c>
      <c r="F170" s="7">
        <v>1110629.2</v>
      </c>
      <c r="G170" s="1" t="s">
        <v>29</v>
      </c>
    </row>
    <row r="171" spans="1:7">
      <c r="D171" s="21"/>
    </row>
    <row r="172" spans="1:7">
      <c r="A172" s="1" t="s">
        <v>31</v>
      </c>
      <c r="D172" s="21"/>
    </row>
    <row r="173" spans="1:7">
      <c r="B173" s="1" t="s">
        <v>76</v>
      </c>
      <c r="F173" s="12">
        <v>1046332.74</v>
      </c>
      <c r="G173" s="1" t="s">
        <v>29</v>
      </c>
    </row>
    <row r="174" spans="1:7">
      <c r="D174" s="7"/>
    </row>
    <row r="175" spans="1:7">
      <c r="A175" s="1" t="s">
        <v>221</v>
      </c>
      <c r="D175" s="7"/>
    </row>
    <row r="176" spans="1:7">
      <c r="A176" s="1" t="s">
        <v>77</v>
      </c>
      <c r="D176" s="7"/>
      <c r="F176" s="7">
        <v>64296.46</v>
      </c>
      <c r="G176" s="1" t="s">
        <v>29</v>
      </c>
    </row>
    <row r="177" spans="1:7">
      <c r="D177" s="7"/>
    </row>
    <row r="178" spans="1:7">
      <c r="A178" s="1" t="s">
        <v>222</v>
      </c>
      <c r="D178" s="7"/>
    </row>
    <row r="179" spans="1:7">
      <c r="A179" s="1" t="s">
        <v>223</v>
      </c>
      <c r="D179" s="7"/>
      <c r="F179" s="7">
        <v>181028.07</v>
      </c>
      <c r="G179" s="1" t="s">
        <v>29</v>
      </c>
    </row>
    <row r="181" spans="1:7">
      <c r="A181" s="1" t="s">
        <v>75</v>
      </c>
    </row>
    <row r="182" spans="1:7">
      <c r="B182" s="1" t="s">
        <v>41</v>
      </c>
      <c r="F182" s="7">
        <f>F63+F163+D165</f>
        <v>1325652.6339992946</v>
      </c>
      <c r="G182" s="1" t="s">
        <v>29</v>
      </c>
    </row>
    <row r="184" spans="1:7" ht="30" customHeight="1">
      <c r="A184" s="1" t="s">
        <v>32</v>
      </c>
    </row>
    <row r="185" spans="1:7" ht="32.25" customHeight="1"/>
    <row r="186" spans="1:7" ht="28.5" customHeight="1">
      <c r="A186" s="8" t="s">
        <v>33</v>
      </c>
      <c r="B186" s="32" t="s">
        <v>34</v>
      </c>
      <c r="C186" s="32"/>
      <c r="D186" s="8" t="s">
        <v>35</v>
      </c>
      <c r="E186" s="32" t="s">
        <v>36</v>
      </c>
      <c r="F186" s="32"/>
      <c r="G186" s="8" t="s">
        <v>37</v>
      </c>
    </row>
    <row r="187" spans="1:7" ht="33.75" customHeight="1">
      <c r="A187" s="29" t="s">
        <v>38</v>
      </c>
      <c r="B187" s="28" t="s">
        <v>56</v>
      </c>
      <c r="C187" s="28"/>
      <c r="D187" s="10">
        <v>21</v>
      </c>
      <c r="E187" s="28" t="s">
        <v>58</v>
      </c>
      <c r="F187" s="28"/>
      <c r="G187" s="10">
        <v>18</v>
      </c>
    </row>
    <row r="188" spans="1:7" ht="43.5" customHeight="1">
      <c r="A188" s="29"/>
      <c r="B188" s="28" t="s">
        <v>44</v>
      </c>
      <c r="C188" s="28"/>
      <c r="D188" s="10">
        <v>10</v>
      </c>
      <c r="E188" s="28" t="s">
        <v>58</v>
      </c>
      <c r="F188" s="28"/>
      <c r="G188" s="10">
        <v>9</v>
      </c>
    </row>
    <row r="189" spans="1:7" ht="69" customHeight="1">
      <c r="A189" s="29"/>
      <c r="B189" s="28" t="s">
        <v>45</v>
      </c>
      <c r="C189" s="28"/>
      <c r="D189" s="10">
        <v>1</v>
      </c>
      <c r="E189" s="28" t="s">
        <v>58</v>
      </c>
      <c r="F189" s="28"/>
      <c r="G189" s="10">
        <v>1</v>
      </c>
    </row>
    <row r="190" spans="1:7" ht="37.5" customHeight="1">
      <c r="A190" s="10" t="s">
        <v>46</v>
      </c>
      <c r="B190" s="28" t="s">
        <v>47</v>
      </c>
      <c r="C190" s="28"/>
      <c r="D190" s="10">
        <v>2</v>
      </c>
      <c r="E190" s="28" t="s">
        <v>59</v>
      </c>
      <c r="F190" s="28"/>
      <c r="G190" s="10">
        <v>2</v>
      </c>
    </row>
    <row r="191" spans="1:7" ht="60" customHeight="1">
      <c r="A191" s="29" t="s">
        <v>48</v>
      </c>
      <c r="B191" s="28" t="s">
        <v>57</v>
      </c>
      <c r="C191" s="28"/>
      <c r="D191" s="10">
        <v>3</v>
      </c>
      <c r="E191" s="28" t="s">
        <v>60</v>
      </c>
      <c r="F191" s="28"/>
      <c r="G191" s="10">
        <v>3</v>
      </c>
    </row>
    <row r="192" spans="1:7" ht="33" customHeight="1">
      <c r="A192" s="29"/>
      <c r="B192" s="28" t="s">
        <v>49</v>
      </c>
      <c r="C192" s="28"/>
      <c r="D192" s="10"/>
      <c r="E192" s="28" t="s">
        <v>61</v>
      </c>
      <c r="F192" s="28"/>
      <c r="G192" s="10"/>
    </row>
    <row r="193" spans="1:7" ht="42.75" customHeight="1">
      <c r="A193" s="29"/>
      <c r="B193" s="28" t="s">
        <v>53</v>
      </c>
      <c r="C193" s="28"/>
      <c r="D193" s="10">
        <v>29</v>
      </c>
      <c r="E193" s="28" t="s">
        <v>62</v>
      </c>
      <c r="F193" s="28"/>
      <c r="G193" s="10">
        <v>29</v>
      </c>
    </row>
    <row r="194" spans="1:7" ht="36" customHeight="1">
      <c r="A194" s="29"/>
      <c r="B194" s="28" t="s">
        <v>54</v>
      </c>
      <c r="C194" s="28"/>
      <c r="D194" s="10">
        <v>3</v>
      </c>
      <c r="E194" s="28" t="s">
        <v>63</v>
      </c>
      <c r="F194" s="28"/>
      <c r="G194" s="10">
        <v>3</v>
      </c>
    </row>
    <row r="195" spans="1:7">
      <c r="A195" s="29"/>
      <c r="B195" s="28" t="s">
        <v>55</v>
      </c>
      <c r="C195" s="28"/>
      <c r="D195" s="10"/>
      <c r="E195" s="28" t="s">
        <v>64</v>
      </c>
      <c r="F195" s="28"/>
      <c r="G195" s="10"/>
    </row>
    <row r="196" spans="1:7">
      <c r="A196" s="29"/>
      <c r="B196" s="28" t="s">
        <v>50</v>
      </c>
      <c r="C196" s="28"/>
      <c r="D196" s="10"/>
      <c r="E196" s="28" t="s">
        <v>65</v>
      </c>
      <c r="F196" s="28"/>
      <c r="G196" s="10"/>
    </row>
    <row r="197" spans="1:7">
      <c r="A197" s="29"/>
      <c r="B197" s="28" t="s">
        <v>51</v>
      </c>
      <c r="C197" s="28"/>
      <c r="D197" s="10"/>
      <c r="E197" s="28" t="s">
        <v>60</v>
      </c>
      <c r="F197" s="28"/>
      <c r="G197" s="10"/>
    </row>
    <row r="198" spans="1:7">
      <c r="A198" s="29"/>
      <c r="B198" s="28" t="s">
        <v>52</v>
      </c>
      <c r="C198" s="28"/>
      <c r="D198" s="10">
        <v>4</v>
      </c>
      <c r="E198" s="28"/>
      <c r="F198" s="28"/>
      <c r="G198" s="10">
        <v>4</v>
      </c>
    </row>
    <row r="201" spans="1:7">
      <c r="A201" s="1" t="s">
        <v>68</v>
      </c>
      <c r="F201" s="1" t="s">
        <v>67</v>
      </c>
    </row>
    <row r="203" spans="1:7">
      <c r="A203" s="1" t="s">
        <v>71</v>
      </c>
      <c r="F203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390">
    <mergeCell ref="A43:A44"/>
    <mergeCell ref="F43:F44"/>
    <mergeCell ref="G43:G44"/>
    <mergeCell ref="A45:A46"/>
    <mergeCell ref="F45:F46"/>
    <mergeCell ref="G45:G46"/>
    <mergeCell ref="A47:A48"/>
    <mergeCell ref="F47:F48"/>
    <mergeCell ref="G47:G48"/>
    <mergeCell ref="A37:A38"/>
    <mergeCell ref="F37:F38"/>
    <mergeCell ref="G37:G38"/>
    <mergeCell ref="A39:A40"/>
    <mergeCell ref="F39:F40"/>
    <mergeCell ref="G39:G40"/>
    <mergeCell ref="A41:A42"/>
    <mergeCell ref="F41:F42"/>
    <mergeCell ref="G41:G42"/>
    <mergeCell ref="F162:G162"/>
    <mergeCell ref="F154:G154"/>
    <mergeCell ref="F155:G155"/>
    <mergeCell ref="F156:G156"/>
    <mergeCell ref="F157:G157"/>
    <mergeCell ref="F158:G158"/>
    <mergeCell ref="F159:G159"/>
    <mergeCell ref="F160:G160"/>
    <mergeCell ref="F161:G161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B152:C152"/>
    <mergeCell ref="D152:E152"/>
    <mergeCell ref="F152:G152"/>
    <mergeCell ref="B149:C149"/>
    <mergeCell ref="D149:E149"/>
    <mergeCell ref="F149:G149"/>
    <mergeCell ref="B150:C150"/>
    <mergeCell ref="D150:E150"/>
    <mergeCell ref="F150:G150"/>
    <mergeCell ref="B151:C151"/>
    <mergeCell ref="D151:E151"/>
    <mergeCell ref="F151:G151"/>
    <mergeCell ref="C27:D27"/>
    <mergeCell ref="E27:F27"/>
    <mergeCell ref="A21:D21"/>
    <mergeCell ref="E21:F21"/>
    <mergeCell ref="A24:B24"/>
    <mergeCell ref="C24:D24"/>
    <mergeCell ref="E24:F24"/>
    <mergeCell ref="C25:D25"/>
    <mergeCell ref="E25:F25"/>
    <mergeCell ref="C26:D26"/>
    <mergeCell ref="E26:F26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121:G121"/>
    <mergeCell ref="F106:G106"/>
    <mergeCell ref="F107:G107"/>
    <mergeCell ref="F108:G108"/>
    <mergeCell ref="F109:G109"/>
    <mergeCell ref="F110:G110"/>
    <mergeCell ref="F111:G111"/>
    <mergeCell ref="F112:G112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F80:G80"/>
    <mergeCell ref="F81:G81"/>
    <mergeCell ref="F82:G82"/>
    <mergeCell ref="F83:G83"/>
    <mergeCell ref="F84:G84"/>
    <mergeCell ref="F85:G85"/>
    <mergeCell ref="F86:G86"/>
    <mergeCell ref="F87:G87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06:E106"/>
    <mergeCell ref="D107:E107"/>
    <mergeCell ref="D108:E108"/>
    <mergeCell ref="D109:E109"/>
    <mergeCell ref="D110:E110"/>
    <mergeCell ref="D111:E111"/>
    <mergeCell ref="D112:E112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80:E80"/>
    <mergeCell ref="D81:E81"/>
    <mergeCell ref="D82:E82"/>
    <mergeCell ref="D83:E83"/>
    <mergeCell ref="D84:E84"/>
    <mergeCell ref="D85:E85"/>
    <mergeCell ref="D86:E86"/>
    <mergeCell ref="D87:E87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A1:G1"/>
    <mergeCell ref="A2:G2"/>
    <mergeCell ref="A3:G3"/>
    <mergeCell ref="A4:G4"/>
    <mergeCell ref="B54:C54"/>
    <mergeCell ref="D54:E54"/>
    <mergeCell ref="F54:G54"/>
    <mergeCell ref="B57:C57"/>
    <mergeCell ref="D57:E57"/>
    <mergeCell ref="F57:G57"/>
    <mergeCell ref="B55:C55"/>
    <mergeCell ref="D55:E55"/>
    <mergeCell ref="F55:G55"/>
    <mergeCell ref="B56:C56"/>
    <mergeCell ref="D56:E56"/>
    <mergeCell ref="F56:G56"/>
    <mergeCell ref="A17:D17"/>
    <mergeCell ref="E17:F17"/>
    <mergeCell ref="A18:D18"/>
    <mergeCell ref="E18:F18"/>
    <mergeCell ref="A19:D19"/>
    <mergeCell ref="E19:F19"/>
    <mergeCell ref="A20:D20"/>
    <mergeCell ref="E20:F20"/>
    <mergeCell ref="B60:C60"/>
    <mergeCell ref="D60:E60"/>
    <mergeCell ref="F60:G60"/>
    <mergeCell ref="B61:C61"/>
    <mergeCell ref="D61:E61"/>
    <mergeCell ref="F61:G61"/>
    <mergeCell ref="B58:C58"/>
    <mergeCell ref="D58:E58"/>
    <mergeCell ref="F58:G58"/>
    <mergeCell ref="B59:C59"/>
    <mergeCell ref="D59:E59"/>
    <mergeCell ref="F59:G59"/>
    <mergeCell ref="B62:C62"/>
    <mergeCell ref="D62:E62"/>
    <mergeCell ref="F62:G62"/>
    <mergeCell ref="B63:C63"/>
    <mergeCell ref="D63:E63"/>
    <mergeCell ref="F63:G63"/>
    <mergeCell ref="D68:E68"/>
    <mergeCell ref="D69:E69"/>
    <mergeCell ref="D70:E70"/>
    <mergeCell ref="F68:G68"/>
    <mergeCell ref="F69:G69"/>
    <mergeCell ref="F70:G70"/>
    <mergeCell ref="B71:C71"/>
    <mergeCell ref="B72:C72"/>
    <mergeCell ref="B73:C73"/>
    <mergeCell ref="B74:C74"/>
    <mergeCell ref="B75:C75"/>
    <mergeCell ref="B76:C76"/>
    <mergeCell ref="B67:C67"/>
    <mergeCell ref="D67:E67"/>
    <mergeCell ref="F67:G67"/>
    <mergeCell ref="B68:C68"/>
    <mergeCell ref="B69:C69"/>
    <mergeCell ref="B70:C70"/>
    <mergeCell ref="B83:C83"/>
    <mergeCell ref="B84:C84"/>
    <mergeCell ref="B85:C85"/>
    <mergeCell ref="B86:C86"/>
    <mergeCell ref="B87:C87"/>
    <mergeCell ref="B77:C77"/>
    <mergeCell ref="B78:C78"/>
    <mergeCell ref="B79:C79"/>
    <mergeCell ref="B80:C80"/>
    <mergeCell ref="B81:C81"/>
    <mergeCell ref="B82:C82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116:C116"/>
    <mergeCell ref="B117:C117"/>
    <mergeCell ref="B118:C118"/>
    <mergeCell ref="B119:C119"/>
    <mergeCell ref="B120:C120"/>
    <mergeCell ref="B121:C121"/>
    <mergeCell ref="B112:C112"/>
    <mergeCell ref="B113:C113"/>
    <mergeCell ref="B114:C114"/>
    <mergeCell ref="B115:C115"/>
    <mergeCell ref="B128:C128"/>
    <mergeCell ref="B129:C129"/>
    <mergeCell ref="B130:C130"/>
    <mergeCell ref="B131:C131"/>
    <mergeCell ref="B132:C132"/>
    <mergeCell ref="B133:C133"/>
    <mergeCell ref="B122:C122"/>
    <mergeCell ref="B123:C123"/>
    <mergeCell ref="B124:C124"/>
    <mergeCell ref="B125:C125"/>
    <mergeCell ref="B126:C126"/>
    <mergeCell ref="B127:C127"/>
    <mergeCell ref="B146:C146"/>
    <mergeCell ref="B147:C147"/>
    <mergeCell ref="B140:C140"/>
    <mergeCell ref="B141:C141"/>
    <mergeCell ref="B142:C142"/>
    <mergeCell ref="B143:C143"/>
    <mergeCell ref="B144:C144"/>
    <mergeCell ref="B145:C145"/>
    <mergeCell ref="B134:C134"/>
    <mergeCell ref="B135:C135"/>
    <mergeCell ref="B136:C136"/>
    <mergeCell ref="B137:C137"/>
    <mergeCell ref="B138:C138"/>
    <mergeCell ref="B139:C139"/>
    <mergeCell ref="E196:F196"/>
    <mergeCell ref="F163:G163"/>
    <mergeCell ref="B186:C186"/>
    <mergeCell ref="E186:F186"/>
    <mergeCell ref="A187:A189"/>
    <mergeCell ref="B187:C187"/>
    <mergeCell ref="E187:F187"/>
    <mergeCell ref="B188:C188"/>
    <mergeCell ref="E188:F188"/>
    <mergeCell ref="B189:C189"/>
    <mergeCell ref="E189:F189"/>
    <mergeCell ref="B163:C163"/>
    <mergeCell ref="D163:E163"/>
    <mergeCell ref="B153:C153"/>
    <mergeCell ref="D153:E153"/>
    <mergeCell ref="F153:G153"/>
    <mergeCell ref="B148:C148"/>
    <mergeCell ref="D148:E148"/>
    <mergeCell ref="F148:G148"/>
    <mergeCell ref="B190:C190"/>
    <mergeCell ref="E190:F190"/>
    <mergeCell ref="A191:A198"/>
    <mergeCell ref="B191:C191"/>
    <mergeCell ref="E191:F191"/>
    <mergeCell ref="B192:C192"/>
    <mergeCell ref="E192:F192"/>
    <mergeCell ref="B193:C193"/>
    <mergeCell ref="E193:F193"/>
    <mergeCell ref="B197:C197"/>
    <mergeCell ref="E197:F197"/>
    <mergeCell ref="B198:C198"/>
    <mergeCell ref="E198:F198"/>
    <mergeCell ref="B194:C194"/>
    <mergeCell ref="E194:F194"/>
    <mergeCell ref="B195:C195"/>
    <mergeCell ref="E195:F195"/>
    <mergeCell ref="B196:C196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2014-03-03T09:42:55Z</dcterms:modified>
</cp:coreProperties>
</file>