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4" s="1"/>
  <c r="D69" l="1"/>
  <c r="G42"/>
  <c r="F49"/>
  <c r="F48"/>
  <c r="F51"/>
  <c r="F52"/>
  <c r="F50"/>
  <c r="F55"/>
  <c r="F67"/>
  <c r="D70"/>
  <c r="F56" l="1"/>
  <c r="F86" s="1"/>
</calcChain>
</file>

<file path=xl/sharedStrings.xml><?xml version="1.0" encoding="utf-8"?>
<sst xmlns="http://schemas.openxmlformats.org/spreadsheetml/2006/main" count="149" uniqueCount="130">
  <si>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</si>
  <si>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</si>
  <si>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</si>
  <si>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</si>
  <si>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</si>
  <si>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</si>
  <si>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</si>
  <si>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</si>
  <si>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</si>
  <si>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</si>
  <si>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</si>
  <si>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</si>
  <si>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</si>
  <si>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</si>
  <si>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</si>
  <si>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</si>
  <si>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</si>
  <si>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</si>
  <si>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</si>
  <si>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</si>
  <si>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</si>
  <si>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</si>
  <si>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</si>
  <si>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</si>
  <si>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</si>
  <si>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</si>
  <si>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</si>
  <si>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</si>
  <si>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</si>
  <si>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</si>
  <si>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</si>
  <si>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</si>
  <si>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</si>
  <si>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</si>
  <si>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</si>
  <si>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</si>
  <si>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</si>
  <si>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</si>
  <si>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</si>
  <si>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</si>
  <si>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</si>
  <si>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</si>
  <si>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</si>
  <si>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</si>
  <si>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</si>
  <si>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</si>
  <si>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</si>
  <si>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</si>
  <si>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</si>
  <si>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</si>
  <si>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</si>
  <si>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</si>
  <si>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</si>
  <si>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</si>
  <si>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</si>
  <si>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</si>
  <si>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</si>
  <si>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</si>
  <si>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</si>
  <si>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</si>
  <si>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</si>
  <si>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</si>
  <si>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</si>
  <si>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</si>
  <si>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</si>
  <si>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</si>
  <si>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</si>
  <si>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</si>
  <si>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</si>
  <si>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</si>
  <si>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</si>
  <si>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</si>
  <si>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</si>
  <si>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</si>
  <si>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</si>
  <si>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</si>
  <si>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</si>
  <si>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</si>
  <si>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26 по улице Набережная </t>
  </si>
  <si>
    <t>изготовление лестницы на чердак</t>
  </si>
  <si>
    <t>Февраль</t>
  </si>
  <si>
    <t>кв.9 прочистка канализации</t>
  </si>
  <si>
    <t>Март</t>
  </si>
  <si>
    <t>Апрель</t>
  </si>
  <si>
    <t>кв.4 регистрация счетчика ХВ,установка пломбы</t>
  </si>
  <si>
    <t>кв.5 регистрация счетчика ХВ,установка пломбы</t>
  </si>
  <si>
    <t>замена ввода системы отопления</t>
  </si>
  <si>
    <t>Сентябрь</t>
  </si>
  <si>
    <t>кв.1 регистрация счетчика ХВ,установка пломбы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</si>
  <si>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</si>
  <si>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</si>
  <si>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</si>
  <si>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</si>
  <si>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</si>
  <si>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</si>
  <si>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</si>
  <si>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</si>
  <si>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</si>
  <si>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</si>
  <si>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</si>
  <si>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</si>
  <si>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</si>
  <si>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</si>
  <si>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</si>
  <si>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</si>
  <si>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</si>
  <si>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</si>
  <si>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</si>
  <si>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</si>
  <si>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</si>
  <si>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</si>
  <si>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</si>
  <si>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</si>
  <si>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</si>
  <si>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</si>
  <si>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</si>
  <si>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</si>
  <si>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01.08.2013г.</t>
  </si>
  <si>
    <t>80 от 03.03.2009г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</si>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</sst>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74" workbookViewId="0">
      <selection activeCell="A87" sqref="A87:XFD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18" t="s">
        <v>0</v>
      </c>
      <c r="B1" s="18"/>
      <c r="C1" s="18"/>
      <c r="D1" s="18"/>
      <c r="E1" s="18"/>
      <c r="F1" s="18"/>
      <c r="G1" s="18"/>
    </row>
    <row r="2" spans="1:8">
      <c r="A2" s="18" t="s">
        <v>5</v>
      </c>
      <c r="B2" s="18"/>
      <c r="C2" s="18"/>
      <c r="D2" s="18"/>
      <c r="E2" s="18"/>
      <c r="F2" s="18"/>
      <c r="G2" s="18"/>
    </row>
    <row r="3" spans="1:8">
      <c r="A3" s="18" t="s">
        <v>78</v>
      </c>
      <c r="B3" s="18"/>
      <c r="C3" s="18"/>
      <c r="D3" s="18"/>
      <c r="E3" s="18"/>
      <c r="F3" s="18"/>
      <c r="G3" s="18"/>
    </row>
    <row r="4" spans="1:8">
      <c r="A4" s="18" t="s">
        <v>73</v>
      </c>
      <c r="B4" s="18"/>
      <c r="C4" s="18"/>
      <c r="D4" s="18"/>
      <c r="E4" s="18"/>
      <c r="F4" s="18"/>
      <c r="G4" s="18"/>
      <c r="H4" s="12">
        <v>12</v>
      </c>
    </row>
    <row r="5" spans="1:8" ht="11.25" customHeight="1"/>
    <row r="6" spans="1:8">
      <c r="A6" s="1" t="s">
        <v>6</v>
      </c>
      <c r="C6" s="3">
        <f>D7+D8</f>
        <v>822.5</v>
      </c>
      <c r="D6" s="1" t="s">
        <v>2</v>
      </c>
    </row>
    <row r="7" spans="1:8">
      <c r="A7" s="1" t="s">
        <v>92</v>
      </c>
      <c r="B7" s="1" t="s">
        <v>93</v>
      </c>
      <c r="C7" s="3"/>
      <c r="D7" s="1">
        <v>822.5</v>
      </c>
      <c r="E7" s="1" t="s">
        <v>2</v>
      </c>
    </row>
    <row r="8" spans="1:8">
      <c r="B8" s="1" t="s">
        <v>94</v>
      </c>
      <c r="C8" s="3"/>
      <c r="D8" s="1">
        <v>0</v>
      </c>
      <c r="E8" s="1" t="s">
        <v>2</v>
      </c>
    </row>
    <row r="9" spans="1:8">
      <c r="A9" s="1" t="s">
        <v>95</v>
      </c>
      <c r="C9" s="1">
        <v>2</v>
      </c>
    </row>
    <row r="10" spans="1:8">
      <c r="A10" s="1" t="s">
        <v>96</v>
      </c>
      <c r="C10" s="1">
        <v>2</v>
      </c>
    </row>
    <row r="11" spans="1:8">
      <c r="A11" s="1" t="s">
        <v>97</v>
      </c>
      <c r="C11" s="1">
        <v>13</v>
      </c>
    </row>
    <row r="12" spans="1:8">
      <c r="A12" s="1" t="s">
        <v>98</v>
      </c>
      <c r="E12" s="1">
        <v>159.19999999999999</v>
      </c>
      <c r="F12" s="1" t="s">
        <v>2</v>
      </c>
    </row>
    <row r="13" spans="1:8">
      <c r="A13" s="1" t="s">
        <v>99</v>
      </c>
      <c r="B13" s="1">
        <v>1074.9000000000001</v>
      </c>
      <c r="C13" s="1" t="s">
        <v>2</v>
      </c>
    </row>
    <row r="14" spans="1:8">
      <c r="A14" s="1" t="s">
        <v>100</v>
      </c>
      <c r="D14" s="1">
        <v>300</v>
      </c>
      <c r="E14" s="1" t="s">
        <v>2</v>
      </c>
    </row>
    <row r="16" spans="1:8">
      <c r="A16" s="1" t="s">
        <v>101</v>
      </c>
    </row>
    <row r="17" spans="1:6">
      <c r="A17" s="19" t="s">
        <v>102</v>
      </c>
      <c r="B17" s="19"/>
      <c r="C17" s="19"/>
      <c r="D17" s="19"/>
      <c r="E17" s="19" t="s">
        <v>103</v>
      </c>
      <c r="F17" s="19"/>
    </row>
    <row r="18" spans="1:6">
      <c r="A18" s="20" t="s">
        <v>104</v>
      </c>
      <c r="B18" s="20"/>
      <c r="C18" s="20"/>
      <c r="D18" s="20"/>
      <c r="E18" s="19" t="s">
        <v>119</v>
      </c>
      <c r="F18" s="19"/>
    </row>
    <row r="19" spans="1:6">
      <c r="A19" s="20" t="s">
        <v>105</v>
      </c>
      <c r="B19" s="20"/>
      <c r="C19" s="20"/>
      <c r="D19" s="20"/>
      <c r="E19" s="19" t="s">
        <v>117</v>
      </c>
      <c r="F19" s="19"/>
    </row>
    <row r="21" spans="1:6">
      <c r="A21" s="1" t="s">
        <v>106</v>
      </c>
    </row>
    <row r="22" spans="1:6" ht="31.5" customHeight="1">
      <c r="A22" s="23" t="s">
        <v>107</v>
      </c>
      <c r="B22" s="23"/>
      <c r="C22" s="23" t="s">
        <v>108</v>
      </c>
      <c r="D22" s="23"/>
      <c r="E22" s="23" t="s">
        <v>109</v>
      </c>
      <c r="F22" s="23"/>
    </row>
    <row r="23" spans="1:6">
      <c r="A23" s="14" t="s">
        <v>110</v>
      </c>
      <c r="B23" s="14"/>
      <c r="C23" s="19">
        <v>12</v>
      </c>
      <c r="D23" s="19"/>
      <c r="E23" s="19">
        <v>13</v>
      </c>
      <c r="F23" s="19"/>
    </row>
    <row r="24" spans="1:6">
      <c r="A24" s="14" t="s">
        <v>111</v>
      </c>
      <c r="B24" s="14"/>
      <c r="C24" s="19">
        <v>4</v>
      </c>
      <c r="D24" s="19"/>
      <c r="E24" s="19">
        <v>8</v>
      </c>
      <c r="F24" s="19"/>
    </row>
    <row r="26" spans="1:6">
      <c r="A26" s="1" t="s">
        <v>112</v>
      </c>
      <c r="C26" s="1" t="s">
        <v>118</v>
      </c>
    </row>
    <row r="28" spans="1:6">
      <c r="A28" s="1" t="s">
        <v>113</v>
      </c>
    </row>
    <row r="29" spans="1:6">
      <c r="B29" s="1" t="s">
        <v>114</v>
      </c>
      <c r="D29" s="1">
        <v>11.96</v>
      </c>
      <c r="E29" s="1" t="s">
        <v>115</v>
      </c>
    </row>
    <row r="30" spans="1:6">
      <c r="B30" s="1" t="s">
        <v>116</v>
      </c>
      <c r="D30" s="1">
        <v>13.66</v>
      </c>
      <c r="E30" s="1" t="s">
        <v>115</v>
      </c>
    </row>
    <row r="32" spans="1:6">
      <c r="A32" s="1" t="s">
        <v>1</v>
      </c>
    </row>
    <row r="33" spans="1:10" ht="98.25" customHeight="1">
      <c r="A33" s="15" t="s">
        <v>3</v>
      </c>
      <c r="B33" s="15" t="s">
        <v>120</v>
      </c>
      <c r="C33" s="15" t="s">
        <v>121</v>
      </c>
      <c r="D33" s="15" t="s">
        <v>122</v>
      </c>
      <c r="E33" s="15" t="s">
        <v>4</v>
      </c>
      <c r="F33" s="15" t="s">
        <v>123</v>
      </c>
      <c r="G33" s="15" t="s">
        <v>124</v>
      </c>
      <c r="H33" s="2"/>
      <c r="I33" s="2"/>
      <c r="J33" s="2"/>
    </row>
    <row r="34" spans="1:10">
      <c r="A34" s="24" t="s">
        <v>39</v>
      </c>
      <c r="B34" s="5">
        <f>D34/C34</f>
        <v>13669.291828793775</v>
      </c>
      <c r="C34" s="6">
        <v>2.57</v>
      </c>
      <c r="D34" s="6">
        <v>35130.080000000002</v>
      </c>
      <c r="E34" s="6">
        <v>-1839.88</v>
      </c>
      <c r="F34" s="16">
        <v>71472.39</v>
      </c>
      <c r="G34" s="16">
        <f>D34+D35+E34+E35-F34</f>
        <v>901.36999999999534</v>
      </c>
    </row>
    <row r="35" spans="1:10">
      <c r="A35" s="25"/>
      <c r="B35" s="5">
        <f>D35/C35</f>
        <v>13248.664406779659</v>
      </c>
      <c r="C35" s="6">
        <v>2.95</v>
      </c>
      <c r="D35" s="6">
        <v>39083.56</v>
      </c>
      <c r="E35" s="6"/>
      <c r="F35" s="17"/>
      <c r="G35" s="17"/>
    </row>
    <row r="36" spans="1:10">
      <c r="A36" s="24" t="s">
        <v>40</v>
      </c>
      <c r="B36" s="5">
        <f t="shared" ref="B36:B41" si="0">D36/C36</f>
        <v>65.297585719016226</v>
      </c>
      <c r="C36" s="6">
        <v>1328.76</v>
      </c>
      <c r="D36" s="6">
        <v>86764.82</v>
      </c>
      <c r="E36" s="6">
        <v>-8732.7199999999993</v>
      </c>
      <c r="F36" s="16">
        <v>128926.62</v>
      </c>
      <c r="G36" s="16">
        <f t="shared" ref="G36" si="1">D36+D37+E36+E37-F36</f>
        <v>11989.010000000009</v>
      </c>
    </row>
    <row r="37" spans="1:10">
      <c r="A37" s="25"/>
      <c r="B37" s="5">
        <f t="shared" si="0"/>
        <v>48.788345069016465</v>
      </c>
      <c r="C37" s="6">
        <v>1502.54</v>
      </c>
      <c r="D37" s="6">
        <v>73306.44</v>
      </c>
      <c r="E37" s="6">
        <v>-10422.91</v>
      </c>
      <c r="F37" s="17"/>
      <c r="G37" s="17"/>
    </row>
    <row r="38" spans="1:10" ht="16.5" customHeight="1">
      <c r="A38" s="24" t="s">
        <v>125</v>
      </c>
      <c r="B38" s="5">
        <f t="shared" si="0"/>
        <v>952.69477351916385</v>
      </c>
      <c r="C38" s="6">
        <v>14.35</v>
      </c>
      <c r="D38" s="6">
        <v>13671.17</v>
      </c>
      <c r="E38" s="6">
        <v>-2.84</v>
      </c>
      <c r="F38" s="16">
        <v>27487.74</v>
      </c>
      <c r="G38" s="16">
        <f t="shared" ref="G38" si="2">D38+D39+E38+E39-F38</f>
        <v>135.23999999999796</v>
      </c>
    </row>
    <row r="39" spans="1:10">
      <c r="A39" s="25"/>
      <c r="B39" s="5">
        <f t="shared" si="0"/>
        <v>843.69105199516321</v>
      </c>
      <c r="C39" s="6">
        <v>16.54</v>
      </c>
      <c r="D39" s="6">
        <v>13954.65</v>
      </c>
      <c r="E39" s="6">
        <v>0</v>
      </c>
      <c r="F39" s="17"/>
      <c r="G39" s="17"/>
    </row>
    <row r="40" spans="1:10" ht="16.5" customHeight="1">
      <c r="A40" s="24" t="s">
        <v>126</v>
      </c>
      <c r="B40" s="5">
        <f t="shared" si="0"/>
        <v>952.69300786098461</v>
      </c>
      <c r="C40" s="6">
        <v>24.17</v>
      </c>
      <c r="D40" s="6">
        <v>23026.59</v>
      </c>
      <c r="E40" s="6">
        <v>-4.79</v>
      </c>
      <c r="F40" s="16">
        <v>47396.800000000003</v>
      </c>
      <c r="G40" s="16">
        <f t="shared" ref="G40" si="3">D40+D41+E40+E41-F40</f>
        <v>215.97999999999593</v>
      </c>
    </row>
    <row r="41" spans="1:10">
      <c r="A41" s="25"/>
      <c r="B41" s="5">
        <f t="shared" si="0"/>
        <v>837.56743869209811</v>
      </c>
      <c r="C41" s="6">
        <v>29.36</v>
      </c>
      <c r="D41" s="6">
        <v>24590.98</v>
      </c>
      <c r="E41" s="6"/>
      <c r="F41" s="17"/>
      <c r="G41" s="17"/>
    </row>
    <row r="42" spans="1:10">
      <c r="A42" s="4" t="s">
        <v>70</v>
      </c>
      <c r="B42" s="5"/>
      <c r="C42" s="6"/>
      <c r="D42" s="6">
        <f>SUM(D34:D41)</f>
        <v>309528.29000000004</v>
      </c>
      <c r="E42" s="6">
        <f>SUM(E34:E41)</f>
        <v>-21003.14</v>
      </c>
      <c r="F42" s="6">
        <f>SUM(F34:F41)</f>
        <v>275283.55</v>
      </c>
      <c r="G42" s="6">
        <f>SUM(G34:G41)</f>
        <v>13241.599999999999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1" t="s">
        <v>9</v>
      </c>
      <c r="C47" s="22"/>
      <c r="D47" s="21" t="s">
        <v>10</v>
      </c>
      <c r="E47" s="22"/>
      <c r="F47" s="21" t="s">
        <v>11</v>
      </c>
      <c r="G47" s="22"/>
    </row>
    <row r="48" spans="1:10" ht="50.25" customHeight="1">
      <c r="A48" s="9">
        <v>1</v>
      </c>
      <c r="B48" s="26" t="s">
        <v>12</v>
      </c>
      <c r="C48" s="26"/>
      <c r="D48" s="27" t="s">
        <v>13</v>
      </c>
      <c r="E48" s="27"/>
      <c r="F48" s="28">
        <f>0.54*H4*C6</f>
        <v>5329.8</v>
      </c>
      <c r="G48" s="28"/>
    </row>
    <row r="49" spans="1:7" ht="31.5" customHeight="1">
      <c r="A49" s="9">
        <v>2</v>
      </c>
      <c r="B49" s="26" t="s">
        <v>14</v>
      </c>
      <c r="C49" s="26"/>
      <c r="D49" s="27" t="s">
        <v>13</v>
      </c>
      <c r="E49" s="27"/>
      <c r="F49" s="28">
        <f>1.71*H4*C6</f>
        <v>16877.7</v>
      </c>
      <c r="G49" s="28"/>
    </row>
    <row r="50" spans="1:7">
      <c r="A50" s="13">
        <v>3</v>
      </c>
      <c r="B50" s="26" t="s">
        <v>15</v>
      </c>
      <c r="C50" s="26"/>
      <c r="D50" s="27" t="s">
        <v>16</v>
      </c>
      <c r="E50" s="27"/>
      <c r="F50" s="28">
        <f>0.14833333333*H4*C6</f>
        <v>1464.0499999671001</v>
      </c>
      <c r="G50" s="28"/>
    </row>
    <row r="51" spans="1:7" ht="30" customHeight="1">
      <c r="A51" s="13">
        <v>4</v>
      </c>
      <c r="B51" s="26" t="s">
        <v>17</v>
      </c>
      <c r="C51" s="26"/>
      <c r="D51" s="27" t="s">
        <v>90</v>
      </c>
      <c r="E51" s="27"/>
      <c r="F51" s="28">
        <f>0.79*H4*C6</f>
        <v>7797.3</v>
      </c>
      <c r="G51" s="28"/>
    </row>
    <row r="52" spans="1:7" ht="62.25" customHeight="1">
      <c r="A52" s="13">
        <v>5</v>
      </c>
      <c r="B52" s="26" t="s">
        <v>18</v>
      </c>
      <c r="C52" s="26"/>
      <c r="D52" s="27" t="s">
        <v>19</v>
      </c>
      <c r="E52" s="27"/>
      <c r="F52" s="28">
        <f>1.04*H4*C6</f>
        <v>10264.800000000001</v>
      </c>
      <c r="G52" s="28"/>
    </row>
    <row r="53" spans="1:7" ht="29.25" customHeight="1">
      <c r="A53" s="13">
        <v>6</v>
      </c>
      <c r="B53" s="26" t="s">
        <v>20</v>
      </c>
      <c r="C53" s="26"/>
      <c r="D53" s="27" t="s">
        <v>66</v>
      </c>
      <c r="E53" s="27"/>
      <c r="F53" s="28"/>
      <c r="G53" s="28"/>
    </row>
    <row r="54" spans="1:7" ht="29.25" customHeight="1">
      <c r="A54" s="13">
        <v>7</v>
      </c>
      <c r="B54" s="26" t="s">
        <v>21</v>
      </c>
      <c r="C54" s="26"/>
      <c r="D54" s="21" t="s">
        <v>66</v>
      </c>
      <c r="E54" s="22"/>
      <c r="F54" s="28">
        <f>2.20416666666*H4*C6</f>
        <v>21755.1249999342</v>
      </c>
      <c r="G54" s="28"/>
    </row>
    <row r="55" spans="1:7" ht="45" customHeight="1">
      <c r="A55" s="13">
        <v>8</v>
      </c>
      <c r="B55" s="26" t="s">
        <v>22</v>
      </c>
      <c r="C55" s="26"/>
      <c r="D55" s="21" t="s">
        <v>91</v>
      </c>
      <c r="E55" s="22"/>
      <c r="F55" s="28">
        <f>0.2525*H4*C6</f>
        <v>2492.1750000000002</v>
      </c>
      <c r="G55" s="28"/>
    </row>
    <row r="56" spans="1:7" ht="31.5" customHeight="1">
      <c r="A56" s="9"/>
      <c r="B56" s="26" t="s">
        <v>23</v>
      </c>
      <c r="C56" s="26"/>
      <c r="D56" s="27"/>
      <c r="E56" s="27"/>
      <c r="F56" s="28">
        <f>SUM(F48:G55)</f>
        <v>65980.949999901306</v>
      </c>
      <c r="G56" s="28"/>
    </row>
    <row r="58" spans="1:7">
      <c r="A58" s="1" t="s">
        <v>24</v>
      </c>
    </row>
    <row r="60" spans="1:7" ht="44.25" customHeight="1">
      <c r="A60" s="9" t="s">
        <v>8</v>
      </c>
      <c r="B60" s="27" t="s">
        <v>25</v>
      </c>
      <c r="C60" s="27"/>
      <c r="D60" s="21" t="s">
        <v>26</v>
      </c>
      <c r="E60" s="22"/>
      <c r="F60" s="21" t="s">
        <v>27</v>
      </c>
      <c r="G60" s="22"/>
    </row>
    <row r="61" spans="1:7" ht="30.75" customHeight="1">
      <c r="A61" s="9">
        <v>1</v>
      </c>
      <c r="B61" s="29" t="s">
        <v>79</v>
      </c>
      <c r="C61" s="29"/>
      <c r="D61" s="30" t="s">
        <v>80</v>
      </c>
      <c r="E61" s="30"/>
      <c r="F61" s="31">
        <v>4265.38</v>
      </c>
      <c r="G61" s="32"/>
    </row>
    <row r="62" spans="1:7" ht="30.75" customHeight="1">
      <c r="A62" s="9">
        <v>2</v>
      </c>
      <c r="B62" s="29" t="s">
        <v>81</v>
      </c>
      <c r="C62" s="29"/>
      <c r="D62" s="30" t="s">
        <v>82</v>
      </c>
      <c r="E62" s="30"/>
      <c r="F62" s="31">
        <v>1415.81</v>
      </c>
      <c r="G62" s="32"/>
    </row>
    <row r="63" spans="1:7" ht="30.75" customHeight="1">
      <c r="A63" s="11">
        <v>3</v>
      </c>
      <c r="B63" s="29" t="s">
        <v>84</v>
      </c>
      <c r="C63" s="29"/>
      <c r="D63" s="30" t="s">
        <v>83</v>
      </c>
      <c r="E63" s="30"/>
      <c r="F63" s="31">
        <v>26.24</v>
      </c>
      <c r="G63" s="32"/>
    </row>
    <row r="64" spans="1:7" ht="31.5" customHeight="1">
      <c r="A64" s="11">
        <v>4</v>
      </c>
      <c r="B64" s="29" t="s">
        <v>85</v>
      </c>
      <c r="C64" s="29"/>
      <c r="D64" s="30" t="s">
        <v>83</v>
      </c>
      <c r="E64" s="30"/>
      <c r="F64" s="31">
        <v>36.25</v>
      </c>
      <c r="G64" s="32"/>
    </row>
    <row r="65" spans="1:7" ht="33" customHeight="1">
      <c r="A65" s="11">
        <v>5</v>
      </c>
      <c r="B65" s="29" t="s">
        <v>86</v>
      </c>
      <c r="C65" s="29"/>
      <c r="D65" s="30" t="s">
        <v>87</v>
      </c>
      <c r="E65" s="30"/>
      <c r="F65" s="31">
        <v>8282.7000000000007</v>
      </c>
      <c r="G65" s="32"/>
    </row>
    <row r="66" spans="1:7" ht="34.5" customHeight="1">
      <c r="A66" s="11">
        <v>6</v>
      </c>
      <c r="B66" s="29" t="s">
        <v>88</v>
      </c>
      <c r="C66" s="29"/>
      <c r="D66" s="30" t="s">
        <v>89</v>
      </c>
      <c r="E66" s="30"/>
      <c r="F66" s="31">
        <v>39.18</v>
      </c>
      <c r="G66" s="32"/>
    </row>
    <row r="67" spans="1:7" ht="46.5" customHeight="1">
      <c r="A67" s="9"/>
      <c r="B67" s="36" t="s">
        <v>72</v>
      </c>
      <c r="C67" s="37"/>
      <c r="D67" s="21"/>
      <c r="E67" s="22"/>
      <c r="F67" s="35">
        <f>SUM(F61:G66)</f>
        <v>14065.560000000001</v>
      </c>
      <c r="G67" s="22"/>
    </row>
    <row r="69" spans="1:7">
      <c r="A69" s="1" t="s">
        <v>28</v>
      </c>
      <c r="D69" s="7">
        <f>2.1*H4*C6</f>
        <v>20727.000000000004</v>
      </c>
      <c r="E69" s="1" t="s">
        <v>29</v>
      </c>
    </row>
    <row r="70" spans="1:7">
      <c r="A70" s="1" t="s">
        <v>30</v>
      </c>
      <c r="D70" s="7">
        <f>F77*5.3%</f>
        <v>5630.5784899999999</v>
      </c>
      <c r="E70" s="1" t="s">
        <v>29</v>
      </c>
    </row>
    <row r="72" spans="1:7">
      <c r="A72" s="1" t="s">
        <v>43</v>
      </c>
    </row>
    <row r="73" spans="1:7">
      <c r="A73" s="1" t="s">
        <v>74</v>
      </c>
    </row>
    <row r="74" spans="1:7">
      <c r="B74" s="1" t="s">
        <v>42</v>
      </c>
      <c r="F74" s="7">
        <v>125036.33</v>
      </c>
      <c r="G74" s="1" t="s">
        <v>29</v>
      </c>
    </row>
    <row r="76" spans="1:7">
      <c r="A76" s="1" t="s">
        <v>31</v>
      </c>
    </row>
    <row r="77" spans="1:7">
      <c r="B77" s="1" t="s">
        <v>76</v>
      </c>
      <c r="F77" s="7">
        <v>106237.33</v>
      </c>
      <c r="G77" s="1" t="s">
        <v>29</v>
      </c>
    </row>
    <row r="78" spans="1:7">
      <c r="D78" s="7"/>
    </row>
    <row r="79" spans="1:7">
      <c r="A79" s="1" t="s">
        <v>127</v>
      </c>
      <c r="D79" s="7"/>
    </row>
    <row r="80" spans="1:7">
      <c r="A80" s="1" t="s">
        <v>77</v>
      </c>
      <c r="D80" s="7"/>
      <c r="F80" s="7">
        <v>18799</v>
      </c>
      <c r="G80" s="1" t="s">
        <v>29</v>
      </c>
    </row>
    <row r="81" spans="1:7">
      <c r="D81" s="7"/>
    </row>
    <row r="82" spans="1:7">
      <c r="A82" s="1" t="s">
        <v>128</v>
      </c>
      <c r="D82" s="7"/>
    </row>
    <row r="83" spans="1:7">
      <c r="A83" s="1" t="s">
        <v>129</v>
      </c>
      <c r="D83" s="7"/>
      <c r="F83" s="7">
        <v>13241.6</v>
      </c>
      <c r="G83" s="1" t="s">
        <v>29</v>
      </c>
    </row>
    <row r="85" spans="1:7">
      <c r="A85" s="1" t="s">
        <v>75</v>
      </c>
    </row>
    <row r="86" spans="1:7">
      <c r="B86" s="1" t="s">
        <v>41</v>
      </c>
      <c r="F86" s="7">
        <f>F56+F67+D69</f>
        <v>100773.5099999013</v>
      </c>
      <c r="G86" s="1" t="s">
        <v>29</v>
      </c>
    </row>
    <row r="88" spans="1:7" ht="30" customHeight="1">
      <c r="A88" s="1" t="s">
        <v>32</v>
      </c>
    </row>
    <row r="89" spans="1:7" ht="32.25" customHeight="1"/>
    <row r="90" spans="1:7" ht="28.5" customHeight="1">
      <c r="A90" s="8" t="s">
        <v>33</v>
      </c>
      <c r="B90" s="38" t="s">
        <v>34</v>
      </c>
      <c r="C90" s="38"/>
      <c r="D90" s="8" t="s">
        <v>35</v>
      </c>
      <c r="E90" s="38" t="s">
        <v>36</v>
      </c>
      <c r="F90" s="38"/>
      <c r="G90" s="8" t="s">
        <v>37</v>
      </c>
    </row>
    <row r="91" spans="1:7" ht="33.75" customHeight="1">
      <c r="A91" s="33" t="s">
        <v>38</v>
      </c>
      <c r="B91" s="34" t="s">
        <v>56</v>
      </c>
      <c r="C91" s="34"/>
      <c r="D91" s="10">
        <v>4</v>
      </c>
      <c r="E91" s="34" t="s">
        <v>58</v>
      </c>
      <c r="F91" s="34"/>
      <c r="G91" s="10">
        <v>4</v>
      </c>
    </row>
    <row r="92" spans="1:7" ht="43.5" customHeight="1">
      <c r="A92" s="33"/>
      <c r="B92" s="34" t="s">
        <v>44</v>
      </c>
      <c r="C92" s="34"/>
      <c r="D92" s="10">
        <v>1</v>
      </c>
      <c r="E92" s="34" t="s">
        <v>58</v>
      </c>
      <c r="F92" s="34"/>
      <c r="G92" s="10">
        <v>1</v>
      </c>
    </row>
    <row r="93" spans="1:7" ht="69" customHeight="1">
      <c r="A93" s="33"/>
      <c r="B93" s="34" t="s">
        <v>45</v>
      </c>
      <c r="C93" s="34"/>
      <c r="D93" s="10"/>
      <c r="E93" s="34" t="s">
        <v>58</v>
      </c>
      <c r="F93" s="34"/>
      <c r="G93" s="10"/>
    </row>
    <row r="94" spans="1:7" ht="37.5" customHeight="1">
      <c r="A94" s="10" t="s">
        <v>46</v>
      </c>
      <c r="B94" s="34" t="s">
        <v>47</v>
      </c>
      <c r="C94" s="34"/>
      <c r="D94" s="10"/>
      <c r="E94" s="34" t="s">
        <v>59</v>
      </c>
      <c r="F94" s="34"/>
      <c r="G94" s="10"/>
    </row>
    <row r="95" spans="1:7" ht="60" customHeight="1">
      <c r="A95" s="33" t="s">
        <v>48</v>
      </c>
      <c r="B95" s="34" t="s">
        <v>57</v>
      </c>
      <c r="C95" s="34"/>
      <c r="D95" s="10"/>
      <c r="E95" s="34" t="s">
        <v>60</v>
      </c>
      <c r="F95" s="34"/>
      <c r="G95" s="10"/>
    </row>
    <row r="96" spans="1:7" ht="33" customHeight="1">
      <c r="A96" s="33"/>
      <c r="B96" s="34" t="s">
        <v>49</v>
      </c>
      <c r="C96" s="34"/>
      <c r="D96" s="10"/>
      <c r="E96" s="34" t="s">
        <v>61</v>
      </c>
      <c r="F96" s="34"/>
      <c r="G96" s="10"/>
    </row>
    <row r="97" spans="1:7" ht="42.75" customHeight="1">
      <c r="A97" s="33"/>
      <c r="B97" s="34" t="s">
        <v>53</v>
      </c>
      <c r="C97" s="34"/>
      <c r="D97" s="10">
        <v>5</v>
      </c>
      <c r="E97" s="34" t="s">
        <v>62</v>
      </c>
      <c r="F97" s="34"/>
      <c r="G97" s="10">
        <v>5</v>
      </c>
    </row>
    <row r="98" spans="1:7" ht="36" customHeight="1">
      <c r="A98" s="33"/>
      <c r="B98" s="34" t="s">
        <v>54</v>
      </c>
      <c r="C98" s="34"/>
      <c r="D98" s="10">
        <v>1</v>
      </c>
      <c r="E98" s="34" t="s">
        <v>63</v>
      </c>
      <c r="F98" s="34"/>
      <c r="G98" s="10">
        <v>1</v>
      </c>
    </row>
    <row r="99" spans="1:7">
      <c r="A99" s="33"/>
      <c r="B99" s="34" t="s">
        <v>55</v>
      </c>
      <c r="C99" s="34"/>
      <c r="D99" s="10"/>
      <c r="E99" s="34" t="s">
        <v>64</v>
      </c>
      <c r="F99" s="34"/>
      <c r="G99" s="10"/>
    </row>
    <row r="100" spans="1:7">
      <c r="A100" s="33"/>
      <c r="B100" s="34" t="s">
        <v>50</v>
      </c>
      <c r="C100" s="34"/>
      <c r="D100" s="10"/>
      <c r="E100" s="34" t="s">
        <v>65</v>
      </c>
      <c r="F100" s="34"/>
      <c r="G100" s="10"/>
    </row>
    <row r="101" spans="1:7">
      <c r="A101" s="33"/>
      <c r="B101" s="34" t="s">
        <v>51</v>
      </c>
      <c r="C101" s="34"/>
      <c r="D101" s="10">
        <v>1</v>
      </c>
      <c r="E101" s="34" t="s">
        <v>60</v>
      </c>
      <c r="F101" s="34"/>
      <c r="G101" s="10">
        <v>1</v>
      </c>
    </row>
    <row r="102" spans="1:7">
      <c r="A102" s="33"/>
      <c r="B102" s="34" t="s">
        <v>52</v>
      </c>
      <c r="C102" s="34"/>
      <c r="D102" s="10"/>
      <c r="E102" s="34"/>
      <c r="F102" s="34"/>
      <c r="G102" s="10"/>
    </row>
    <row r="105" spans="1:7">
      <c r="A105" s="1" t="s">
        <v>68</v>
      </c>
      <c r="F105" s="1" t="s">
        <v>67</v>
      </c>
    </row>
    <row r="107" spans="1:7">
      <c r="A107" s="1" t="s">
        <v>71</v>
      </c>
      <c r="F10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1">
    <mergeCell ref="A91:A93"/>
    <mergeCell ref="B91:C91"/>
    <mergeCell ref="E91:F91"/>
    <mergeCell ref="B92:C92"/>
    <mergeCell ref="E92:F92"/>
    <mergeCell ref="B93:C93"/>
    <mergeCell ref="E93:F93"/>
    <mergeCell ref="D66:E66"/>
    <mergeCell ref="B94:C94"/>
    <mergeCell ref="B66:C66"/>
    <mergeCell ref="E94:F94"/>
    <mergeCell ref="F67:G67"/>
    <mergeCell ref="B67:C67"/>
    <mergeCell ref="D67:E67"/>
    <mergeCell ref="F66:G66"/>
    <mergeCell ref="B90:C90"/>
    <mergeCell ref="E90:F90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B61:C61"/>
    <mergeCell ref="B62:C62"/>
    <mergeCell ref="D61:E61"/>
    <mergeCell ref="D62:E62"/>
    <mergeCell ref="F61:G61"/>
    <mergeCell ref="F62:G62"/>
    <mergeCell ref="B63:C63"/>
    <mergeCell ref="F64:G64"/>
    <mergeCell ref="F65:G65"/>
    <mergeCell ref="B64:C64"/>
    <mergeCell ref="B65:C65"/>
    <mergeCell ref="D64:E64"/>
    <mergeCell ref="D65:E65"/>
    <mergeCell ref="D63:E63"/>
    <mergeCell ref="F63:G63"/>
    <mergeCell ref="B55:C55"/>
    <mergeCell ref="D55:E55"/>
    <mergeCell ref="F55:G55"/>
    <mergeCell ref="B56:C56"/>
    <mergeCell ref="D56:E56"/>
    <mergeCell ref="F56:G56"/>
    <mergeCell ref="B60:C60"/>
    <mergeCell ref="D60:E60"/>
    <mergeCell ref="F60:G60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53:C53"/>
    <mergeCell ref="D53:E53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47:C47"/>
    <mergeCell ref="D47:E47"/>
    <mergeCell ref="F47:G47"/>
    <mergeCell ref="A22:B22"/>
    <mergeCell ref="C22:D22"/>
    <mergeCell ref="E22:F22"/>
    <mergeCell ref="C23:D23"/>
    <mergeCell ref="E23:F23"/>
    <mergeCell ref="C24:D24"/>
    <mergeCell ref="E24:F24"/>
    <mergeCell ref="A34:A35"/>
    <mergeCell ref="F34:F35"/>
    <mergeCell ref="G34:G35"/>
    <mergeCell ref="A36:A37"/>
    <mergeCell ref="F36:F37"/>
    <mergeCell ref="G36:G37"/>
    <mergeCell ref="A40:A41"/>
    <mergeCell ref="F40:F41"/>
    <mergeCell ref="G40:G41"/>
    <mergeCell ref="A38:A39"/>
    <mergeCell ref="F38:F39"/>
    <mergeCell ref="G38:G39"/>
    <mergeCell ref="A1:G1"/>
    <mergeCell ref="A2:G2"/>
    <mergeCell ref="A3:G3"/>
    <mergeCell ref="A4:G4"/>
    <mergeCell ref="A17:D17"/>
    <mergeCell ref="E17:F17"/>
    <mergeCell ref="A18:D18"/>
    <mergeCell ref="E18:F18"/>
    <mergeCell ref="A19:D19"/>
    <mergeCell ref="E19:F1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2014-03-02T10:49:45Z</dcterms:modified>
</cp:coreProperties>
</file>