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8" i="11"/>
  <c r="G36"/>
  <c r="G34"/>
  <c r="G32"/>
  <c r="F40"/>
  <c r="E40"/>
  <c r="D40"/>
  <c r="B39"/>
  <c r="B38"/>
  <c r="B37"/>
  <c r="B36"/>
  <c r="B35"/>
  <c r="B34"/>
  <c r="B33"/>
  <c r="B32"/>
  <c r="C6"/>
  <c r="F50" s="1"/>
  <c r="D79" l="1"/>
  <c r="G40"/>
  <c r="F52"/>
  <c r="F46"/>
  <c r="F49"/>
  <c r="F48"/>
  <c r="F53"/>
  <c r="F47"/>
  <c r="F77"/>
  <c r="D80"/>
  <c r="F54" l="1"/>
  <c r="F96" s="1"/>
</calcChain>
</file>

<file path=xl/sharedStrings.xml><?xml version="1.0" encoding="utf-8"?>
<sst xmlns="http://schemas.openxmlformats.org/spreadsheetml/2006/main" count="171" uniqueCount="142">
  <si>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</si>
  <si>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</si>
  <si>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</si>
  <si>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</si>
  <si>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</si>
  <si>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</si>
  <si>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</si>
  <si>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</si>
  <si>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</si>
  <si>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</si>
  <si>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</si>
  <si>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</si>
  <si>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</si>
  <si>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</si>
  <si>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</si>
  <si>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</si>
  <si>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</si>
  <si>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</si>
  <si>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</si>
  <si>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</si>
  <si>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</si>
  <si>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</si>
  <si>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</si>
  <si>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</si>
  <si>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</si>
  <si>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</si>
  <si>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</si>
  <si>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</si>
  <si>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</si>
  <si>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</si>
  <si>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</si>
  <si>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</si>
  <si>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</si>
  <si>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</si>
  <si>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</si>
  <si>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</si>
  <si>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</si>
  <si>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</si>
  <si>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</si>
  <si>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</si>
  <si>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</si>
  <si>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</si>
  <si>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</si>
  <si>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</si>
  <si>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</si>
  <si>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</si>
  <si>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</si>
  <si>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</si>
  <si>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</si>
  <si>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</si>
  <si>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</si>
  <si>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</si>
  <si>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</si>
  <si>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</si>
  <si>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</si>
  <si>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</si>
  <si>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</si>
  <si>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</si>
  <si>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</si>
  <si>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</si>
  <si>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</si>
  <si>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</si>
  <si>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</si>
  <si>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</si>
  <si>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</si>
  <si>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</si>
  <si>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</si>
  <si>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</si>
  <si>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</si>
  <si>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</si>
  <si>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</si>
  <si>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</si>
  <si>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</si>
  <si>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</si>
  <si>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</si>
  <si>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</si>
  <si>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</si>
  <si>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</si>
  <si>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13  по улице Кирова </t>
  </si>
  <si>
    <t>установка замка</t>
  </si>
  <si>
    <t>Январь</t>
  </si>
  <si>
    <t>проверка и прочистка дымоходов</t>
  </si>
  <si>
    <t>Февраль</t>
  </si>
  <si>
    <t>Март</t>
  </si>
  <si>
    <t>кв.14 регистрация счетчика ХВ,установка пломбы</t>
  </si>
  <si>
    <t>Август</t>
  </si>
  <si>
    <t>кв.5 замена врезки ХВ</t>
  </si>
  <si>
    <t>кв.8 ремонт лежака отопления</t>
  </si>
  <si>
    <t>кв.8 ремонт подводки отопления</t>
  </si>
  <si>
    <t>кв.9 замена стояка канализации</t>
  </si>
  <si>
    <t>Замена лежака отопления чердак</t>
  </si>
  <si>
    <t>Сентябрь</t>
  </si>
  <si>
    <t>заполнение системы отопления</t>
  </si>
  <si>
    <t>очистка крыши от снега и сосулек</t>
  </si>
  <si>
    <t>кв.9 прочистка вент.канала в туалете</t>
  </si>
  <si>
    <t>Октябрь</t>
  </si>
  <si>
    <t>кв.9 прочистка вент.канала в туалете,замазка трубы в стене после прочистки,частичное восстановление оголовки вент.и дым.трубы</t>
  </si>
  <si>
    <t>наладка циркуляции отопления</t>
  </si>
  <si>
    <t>кв.1 ремонт лежака отопления</t>
  </si>
  <si>
    <t>Ноябрь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</si>
  <si>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</si>
  <si>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</si>
  <si>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</si>
  <si>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</si>
  <si>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</si>
  <si>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</si>
  <si>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</si>
  <si>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</si>
  <si>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</si>
  <si>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</si>
  <si>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</si>
  <si>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</si>
  <si>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</si>
  <si>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</si>
  <si>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</si>
  <si>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</si>
  <si>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</si>
  <si>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</si>
  <si>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</si>
  <si>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</si>
  <si>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</si>
  <si>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</si>
  <si>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</si>
  <si>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</si>
  <si>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</si>
  <si>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</si>
  <si>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48а от 17.01.2009г.</t>
  </si>
  <si>
    <t>кв.1 регистрация счетчика ХВ,установка пломбы</t>
  </si>
  <si>
    <t>Декабрь</t>
  </si>
  <si>
    <t>кв.15 замена подводки отопления</t>
  </si>
  <si>
    <t>кв.3,4 замена подводки отопления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</si>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</sst>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topLeftCell="A79" workbookViewId="0">
      <selection activeCell="A98" sqref="A98:XFD10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5</v>
      </c>
      <c r="B2" s="25"/>
      <c r="C2" s="25"/>
      <c r="D2" s="25"/>
      <c r="E2" s="25"/>
      <c r="F2" s="25"/>
      <c r="G2" s="25"/>
    </row>
    <row r="3" spans="1:10">
      <c r="A3" s="25" t="s">
        <v>78</v>
      </c>
      <c r="B3" s="25"/>
      <c r="C3" s="25"/>
      <c r="D3" s="25"/>
      <c r="E3" s="25"/>
      <c r="F3" s="25"/>
      <c r="G3" s="25"/>
    </row>
    <row r="4" spans="1:10">
      <c r="A4" s="25" t="s">
        <v>73</v>
      </c>
      <c r="B4" s="25"/>
      <c r="C4" s="25"/>
      <c r="D4" s="25"/>
      <c r="E4" s="25"/>
      <c r="F4" s="25"/>
      <c r="G4" s="25"/>
      <c r="H4" s="12">
        <v>12</v>
      </c>
    </row>
    <row r="5" spans="1:10" ht="11.25" customHeight="1"/>
    <row r="6" spans="1:10">
      <c r="A6" s="1" t="s">
        <v>6</v>
      </c>
      <c r="C6" s="3">
        <f>D7+D8</f>
        <v>1254.8</v>
      </c>
      <c r="D6" s="1" t="s">
        <v>2</v>
      </c>
    </row>
    <row r="7" spans="1:10">
      <c r="A7" s="1" t="s">
        <v>102</v>
      </c>
      <c r="B7" s="1" t="s">
        <v>103</v>
      </c>
      <c r="C7" s="3"/>
      <c r="D7" s="1">
        <v>1254.8</v>
      </c>
      <c r="E7" s="1" t="s">
        <v>2</v>
      </c>
    </row>
    <row r="8" spans="1:10">
      <c r="B8" s="1" t="s">
        <v>104</v>
      </c>
      <c r="C8" s="3"/>
      <c r="D8" s="1">
        <v>0</v>
      </c>
      <c r="E8" s="1" t="s">
        <v>2</v>
      </c>
    </row>
    <row r="9" spans="1:10">
      <c r="A9" s="1" t="s">
        <v>105</v>
      </c>
      <c r="C9" s="1">
        <v>3</v>
      </c>
    </row>
    <row r="10" spans="1:10">
      <c r="A10" s="1" t="s">
        <v>106</v>
      </c>
      <c r="C10" s="1">
        <v>3</v>
      </c>
    </row>
    <row r="11" spans="1:10">
      <c r="A11" s="1" t="s">
        <v>107</v>
      </c>
      <c r="C11" s="1">
        <v>18</v>
      </c>
    </row>
    <row r="12" spans="1:10">
      <c r="A12" s="1" t="s">
        <v>108</v>
      </c>
      <c r="E12" s="1">
        <v>66.2</v>
      </c>
      <c r="F12" s="1" t="s">
        <v>2</v>
      </c>
    </row>
    <row r="13" spans="1:10">
      <c r="A13" s="1" t="s">
        <v>109</v>
      </c>
      <c r="B13" s="1">
        <v>585.4</v>
      </c>
      <c r="C13" s="1" t="s">
        <v>2</v>
      </c>
      <c r="H13" s="2"/>
      <c r="I13" s="2"/>
      <c r="J13" s="2"/>
    </row>
    <row r="14" spans="1:10">
      <c r="A14" s="1" t="s">
        <v>110</v>
      </c>
      <c r="D14" s="1">
        <v>1730</v>
      </c>
      <c r="E14" s="1" t="s">
        <v>2</v>
      </c>
    </row>
    <row r="16" spans="1:10">
      <c r="A16" s="1" t="s">
        <v>111</v>
      </c>
    </row>
    <row r="17" spans="1:10">
      <c r="A17" s="16" t="s">
        <v>112</v>
      </c>
      <c r="B17" s="16"/>
      <c r="C17" s="16"/>
      <c r="D17" s="16"/>
      <c r="E17" s="16" t="s">
        <v>113</v>
      </c>
      <c r="F17" s="16"/>
    </row>
    <row r="18" spans="1:10">
      <c r="A18" s="26" t="s">
        <v>114</v>
      </c>
      <c r="B18" s="26"/>
      <c r="C18" s="26"/>
      <c r="D18" s="26"/>
      <c r="E18" s="16" t="s">
        <v>131</v>
      </c>
      <c r="F18" s="16"/>
    </row>
    <row r="20" spans="1:10">
      <c r="A20" s="1" t="s">
        <v>115</v>
      </c>
    </row>
    <row r="21" spans="1:10" ht="31.5" customHeight="1">
      <c r="A21" s="27" t="s">
        <v>116</v>
      </c>
      <c r="B21" s="27"/>
      <c r="C21" s="27" t="s">
        <v>117</v>
      </c>
      <c r="D21" s="27"/>
      <c r="E21" s="27" t="s">
        <v>118</v>
      </c>
      <c r="F21" s="27"/>
    </row>
    <row r="22" spans="1:10">
      <c r="A22" s="14" t="s">
        <v>119</v>
      </c>
      <c r="B22" s="14"/>
      <c r="C22" s="16">
        <v>24</v>
      </c>
      <c r="D22" s="16"/>
      <c r="E22" s="16">
        <v>26</v>
      </c>
      <c r="F22" s="16"/>
    </row>
    <row r="23" spans="1:10">
      <c r="A23" s="14" t="s">
        <v>120</v>
      </c>
      <c r="B23" s="14"/>
      <c r="C23" s="16">
        <v>4</v>
      </c>
      <c r="D23" s="16"/>
      <c r="E23" s="16">
        <v>5</v>
      </c>
      <c r="F23" s="16"/>
    </row>
    <row r="25" spans="1:10">
      <c r="A25" s="1" t="s">
        <v>121</v>
      </c>
      <c r="C25" s="1" t="s">
        <v>126</v>
      </c>
    </row>
    <row r="27" spans="1:10">
      <c r="A27" s="1" t="s">
        <v>122</v>
      </c>
    </row>
    <row r="28" spans="1:10">
      <c r="B28" s="1" t="s">
        <v>123</v>
      </c>
      <c r="D28" s="1">
        <v>11.96</v>
      </c>
      <c r="E28" s="1" t="s">
        <v>124</v>
      </c>
    </row>
    <row r="29" spans="1:10">
      <c r="B29" s="1" t="s">
        <v>125</v>
      </c>
      <c r="D29" s="1">
        <v>13.66</v>
      </c>
      <c r="E29" s="1" t="s">
        <v>124</v>
      </c>
    </row>
    <row r="30" spans="1:10" ht="30.75" customHeight="1">
      <c r="A30" s="1" t="s">
        <v>1</v>
      </c>
    </row>
    <row r="31" spans="1:10" ht="98.25" customHeight="1">
      <c r="A31" s="15" t="s">
        <v>3</v>
      </c>
      <c r="B31" s="15" t="s">
        <v>132</v>
      </c>
      <c r="C31" s="15" t="s">
        <v>133</v>
      </c>
      <c r="D31" s="15" t="s">
        <v>134</v>
      </c>
      <c r="E31" s="15" t="s">
        <v>4</v>
      </c>
      <c r="F31" s="15" t="s">
        <v>135</v>
      </c>
      <c r="G31" s="15" t="s">
        <v>136</v>
      </c>
      <c r="H31" s="2"/>
      <c r="I31" s="2"/>
      <c r="J31" s="2"/>
    </row>
    <row r="32" spans="1:10">
      <c r="A32" s="35" t="s">
        <v>39</v>
      </c>
      <c r="B32" s="5">
        <f>D32/C32</f>
        <v>20261.404669260701</v>
      </c>
      <c r="C32" s="6">
        <v>2.57</v>
      </c>
      <c r="D32" s="6">
        <v>52071.81</v>
      </c>
      <c r="E32" s="6">
        <v>333.55</v>
      </c>
      <c r="F32" s="37">
        <v>99928.84</v>
      </c>
      <c r="G32" s="37">
        <f>D32+D33+E32+E33-F32</f>
        <v>12162.01999999999</v>
      </c>
    </row>
    <row r="33" spans="1:7">
      <c r="A33" s="36"/>
      <c r="B33" s="5">
        <f>D33/C33</f>
        <v>20351.871186440676</v>
      </c>
      <c r="C33" s="6">
        <v>2.95</v>
      </c>
      <c r="D33" s="6">
        <v>60038.02</v>
      </c>
      <c r="E33" s="6">
        <v>-352.52</v>
      </c>
      <c r="F33" s="38"/>
      <c r="G33" s="38"/>
    </row>
    <row r="34" spans="1:7">
      <c r="A34" s="35" t="s">
        <v>40</v>
      </c>
      <c r="B34" s="5">
        <f t="shared" ref="B34:B39" si="0">D34/C34</f>
        <v>126.15763569041813</v>
      </c>
      <c r="C34" s="6">
        <v>1328.76</v>
      </c>
      <c r="D34" s="6">
        <v>167633.22</v>
      </c>
      <c r="E34" s="6"/>
      <c r="F34" s="37">
        <v>306970.15000000002</v>
      </c>
      <c r="G34" s="37">
        <f t="shared" ref="G34" si="1">D34+D35+E34+E35-F34</f>
        <v>38113.789999999979</v>
      </c>
    </row>
    <row r="35" spans="1:7">
      <c r="A35" s="36"/>
      <c r="B35" s="5">
        <f t="shared" si="0"/>
        <v>120.11966403556644</v>
      </c>
      <c r="C35" s="6">
        <v>1502.54</v>
      </c>
      <c r="D35" s="6">
        <v>180484.6</v>
      </c>
      <c r="E35" s="6">
        <v>-3033.88</v>
      </c>
      <c r="F35" s="38"/>
      <c r="G35" s="38"/>
    </row>
    <row r="36" spans="1:7" ht="16.5" customHeight="1">
      <c r="A36" s="35" t="s">
        <v>137</v>
      </c>
      <c r="B36" s="5">
        <f t="shared" si="0"/>
        <v>1788.6933797909408</v>
      </c>
      <c r="C36" s="6">
        <v>14.35</v>
      </c>
      <c r="D36" s="6">
        <v>25667.75</v>
      </c>
      <c r="E36" s="6">
        <v>-191.09</v>
      </c>
      <c r="F36" s="37">
        <v>55140.18</v>
      </c>
      <c r="G36" s="37">
        <f t="shared" ref="G36" si="2">D36+D37+E36+E37-F36</f>
        <v>1758.3500000000058</v>
      </c>
    </row>
    <row r="37" spans="1:7">
      <c r="A37" s="36"/>
      <c r="B37" s="5">
        <f t="shared" si="0"/>
        <v>1937.8972188633616</v>
      </c>
      <c r="C37" s="6">
        <v>16.54</v>
      </c>
      <c r="D37" s="6">
        <v>32052.82</v>
      </c>
      <c r="E37" s="6">
        <v>-630.95000000000005</v>
      </c>
      <c r="F37" s="38"/>
      <c r="G37" s="38"/>
    </row>
    <row r="38" spans="1:7" ht="16.5" customHeight="1">
      <c r="A38" s="35" t="s">
        <v>138</v>
      </c>
      <c r="B38" s="5">
        <f t="shared" si="0"/>
        <v>1788.6905254447661</v>
      </c>
      <c r="C38" s="6">
        <v>24.17</v>
      </c>
      <c r="D38" s="6">
        <v>43232.65</v>
      </c>
      <c r="E38" s="6">
        <v>-321.62</v>
      </c>
      <c r="F38" s="37">
        <v>95425.59</v>
      </c>
      <c r="G38" s="37">
        <f t="shared" ref="G38" si="3">D38+D39+E38+E39-F38</f>
        <v>3262.3800000000192</v>
      </c>
    </row>
    <row r="39" spans="1:7">
      <c r="A39" s="36"/>
      <c r="B39" s="5">
        <f t="shared" si="0"/>
        <v>1937.9059945504086</v>
      </c>
      <c r="C39" s="6">
        <v>29.36</v>
      </c>
      <c r="D39" s="6">
        <v>56896.92</v>
      </c>
      <c r="E39" s="6">
        <v>-1119.98</v>
      </c>
      <c r="F39" s="38"/>
      <c r="G39" s="38"/>
    </row>
    <row r="40" spans="1:7">
      <c r="A40" s="4" t="s">
        <v>70</v>
      </c>
      <c r="B40" s="5"/>
      <c r="C40" s="6"/>
      <c r="D40" s="6">
        <f>SUM(D32:D39)</f>
        <v>618077.79</v>
      </c>
      <c r="E40" s="6">
        <f>SUM(E32:E39)</f>
        <v>-5316.49</v>
      </c>
      <c r="F40" s="6">
        <f>SUM(F32:F39)</f>
        <v>557464.76</v>
      </c>
      <c r="G40" s="6">
        <f>SUM(G32:G39)</f>
        <v>55296.539999999994</v>
      </c>
    </row>
    <row r="43" spans="1:7">
      <c r="A43" s="1" t="s">
        <v>7</v>
      </c>
    </row>
    <row r="45" spans="1:7" ht="63.75" customHeight="1">
      <c r="A45" s="9" t="s">
        <v>8</v>
      </c>
      <c r="B45" s="23" t="s">
        <v>9</v>
      </c>
      <c r="C45" s="24"/>
      <c r="D45" s="23" t="s">
        <v>10</v>
      </c>
      <c r="E45" s="24"/>
      <c r="F45" s="23" t="s">
        <v>11</v>
      </c>
      <c r="G45" s="24"/>
    </row>
    <row r="46" spans="1:7" ht="45.75" customHeight="1">
      <c r="A46" s="9">
        <v>1</v>
      </c>
      <c r="B46" s="20" t="s">
        <v>12</v>
      </c>
      <c r="C46" s="20"/>
      <c r="D46" s="21" t="s">
        <v>13</v>
      </c>
      <c r="E46" s="21"/>
      <c r="F46" s="22">
        <f>0.54*H4*C6</f>
        <v>8131.1040000000003</v>
      </c>
      <c r="G46" s="22"/>
    </row>
    <row r="47" spans="1:7" ht="33" customHeight="1">
      <c r="A47" s="9">
        <v>2</v>
      </c>
      <c r="B47" s="20" t="s">
        <v>14</v>
      </c>
      <c r="C47" s="20"/>
      <c r="D47" s="21" t="s">
        <v>13</v>
      </c>
      <c r="E47" s="21"/>
      <c r="F47" s="22">
        <f>1.71*H4*C6</f>
        <v>25748.495999999999</v>
      </c>
      <c r="G47" s="22"/>
    </row>
    <row r="48" spans="1:7">
      <c r="A48" s="13">
        <v>3</v>
      </c>
      <c r="B48" s="20" t="s">
        <v>15</v>
      </c>
      <c r="C48" s="20"/>
      <c r="D48" s="21" t="s">
        <v>16</v>
      </c>
      <c r="E48" s="21"/>
      <c r="F48" s="22">
        <f>0.14833333333*H4*C6</f>
        <v>2233.543999949808</v>
      </c>
      <c r="G48" s="22"/>
    </row>
    <row r="49" spans="1:7" ht="33" customHeight="1">
      <c r="A49" s="13">
        <v>4</v>
      </c>
      <c r="B49" s="20" t="s">
        <v>17</v>
      </c>
      <c r="C49" s="20"/>
      <c r="D49" s="21" t="s">
        <v>100</v>
      </c>
      <c r="E49" s="21"/>
      <c r="F49" s="22">
        <f>0.79*H4*C6</f>
        <v>11895.504000000001</v>
      </c>
      <c r="G49" s="22"/>
    </row>
    <row r="50" spans="1:7" ht="60.75" customHeight="1">
      <c r="A50" s="13">
        <v>5</v>
      </c>
      <c r="B50" s="20" t="s">
        <v>18</v>
      </c>
      <c r="C50" s="20"/>
      <c r="D50" s="21" t="s">
        <v>19</v>
      </c>
      <c r="E50" s="21"/>
      <c r="F50" s="22">
        <f>1.04*H4*C6</f>
        <v>15659.904</v>
      </c>
      <c r="G50" s="22"/>
    </row>
    <row r="51" spans="1:7" ht="30.75" customHeight="1">
      <c r="A51" s="13">
        <v>6</v>
      </c>
      <c r="B51" s="20" t="s">
        <v>20</v>
      </c>
      <c r="C51" s="20"/>
      <c r="D51" s="21" t="s">
        <v>66</v>
      </c>
      <c r="E51" s="21"/>
      <c r="F51" s="22"/>
      <c r="G51" s="22"/>
    </row>
    <row r="52" spans="1:7" ht="29.25" customHeight="1">
      <c r="A52" s="13">
        <v>7</v>
      </c>
      <c r="B52" s="20" t="s">
        <v>21</v>
      </c>
      <c r="C52" s="20"/>
      <c r="D52" s="23" t="s">
        <v>66</v>
      </c>
      <c r="E52" s="24"/>
      <c r="F52" s="22">
        <f>2.20416666666*H4*C6</f>
        <v>33189.459999899613</v>
      </c>
      <c r="G52" s="22"/>
    </row>
    <row r="53" spans="1:7" ht="44.25" customHeight="1">
      <c r="A53" s="13">
        <v>8</v>
      </c>
      <c r="B53" s="20" t="s">
        <v>22</v>
      </c>
      <c r="C53" s="20"/>
      <c r="D53" s="23" t="s">
        <v>101</v>
      </c>
      <c r="E53" s="24"/>
      <c r="F53" s="22">
        <f>0.2525*H4*C6</f>
        <v>3802.0440000000003</v>
      </c>
      <c r="G53" s="22"/>
    </row>
    <row r="54" spans="1:7" ht="30.75" customHeight="1">
      <c r="A54" s="9"/>
      <c r="B54" s="20" t="s">
        <v>23</v>
      </c>
      <c r="C54" s="20"/>
      <c r="D54" s="21"/>
      <c r="E54" s="21"/>
      <c r="F54" s="22">
        <f>SUM(F46:G53)</f>
        <v>100660.05599984941</v>
      </c>
      <c r="G54" s="22"/>
    </row>
    <row r="56" spans="1:7">
      <c r="A56" s="1" t="s">
        <v>24</v>
      </c>
    </row>
    <row r="58" spans="1:7" ht="47.25" customHeight="1">
      <c r="A58" s="9" t="s">
        <v>8</v>
      </c>
      <c r="B58" s="21" t="s">
        <v>25</v>
      </c>
      <c r="C58" s="21"/>
      <c r="D58" s="23" t="s">
        <v>26</v>
      </c>
      <c r="E58" s="24"/>
      <c r="F58" s="23" t="s">
        <v>27</v>
      </c>
      <c r="G58" s="24"/>
    </row>
    <row r="59" spans="1:7">
      <c r="A59" s="9">
        <v>1</v>
      </c>
      <c r="B59" s="28" t="s">
        <v>79</v>
      </c>
      <c r="C59" s="28"/>
      <c r="D59" s="19" t="s">
        <v>80</v>
      </c>
      <c r="E59" s="19"/>
      <c r="F59" s="17">
        <v>825</v>
      </c>
      <c r="G59" s="18"/>
    </row>
    <row r="60" spans="1:7" ht="33" customHeight="1">
      <c r="A60" s="9">
        <v>2</v>
      </c>
      <c r="B60" s="28" t="s">
        <v>81</v>
      </c>
      <c r="C60" s="28"/>
      <c r="D60" s="19" t="s">
        <v>82</v>
      </c>
      <c r="E60" s="19"/>
      <c r="F60" s="17">
        <v>1122</v>
      </c>
      <c r="G60" s="18"/>
    </row>
    <row r="61" spans="1:7" ht="31.5" customHeight="1">
      <c r="A61" s="11">
        <v>3</v>
      </c>
      <c r="B61" s="28" t="s">
        <v>93</v>
      </c>
      <c r="C61" s="28"/>
      <c r="D61" s="19" t="s">
        <v>82</v>
      </c>
      <c r="E61" s="19"/>
      <c r="F61" s="17">
        <v>598</v>
      </c>
      <c r="G61" s="18"/>
    </row>
    <row r="62" spans="1:7" ht="31.5" customHeight="1">
      <c r="A62" s="11">
        <v>4</v>
      </c>
      <c r="B62" s="28" t="s">
        <v>93</v>
      </c>
      <c r="C62" s="28"/>
      <c r="D62" s="19" t="s">
        <v>83</v>
      </c>
      <c r="E62" s="19"/>
      <c r="F62" s="17">
        <v>1186</v>
      </c>
      <c r="G62" s="18"/>
    </row>
    <row r="63" spans="1:7" ht="46.5" customHeight="1">
      <c r="A63" s="11">
        <v>5</v>
      </c>
      <c r="B63" s="28" t="s">
        <v>84</v>
      </c>
      <c r="C63" s="28"/>
      <c r="D63" s="19" t="s">
        <v>85</v>
      </c>
      <c r="E63" s="19"/>
      <c r="F63" s="17">
        <v>46.02</v>
      </c>
      <c r="G63" s="18"/>
    </row>
    <row r="64" spans="1:7">
      <c r="A64" s="11">
        <v>6</v>
      </c>
      <c r="B64" s="28" t="s">
        <v>86</v>
      </c>
      <c r="C64" s="28"/>
      <c r="D64" s="19" t="s">
        <v>85</v>
      </c>
      <c r="E64" s="19"/>
      <c r="F64" s="17">
        <v>2609</v>
      </c>
      <c r="G64" s="18"/>
    </row>
    <row r="65" spans="1:7" ht="36.75" customHeight="1">
      <c r="A65" s="11">
        <v>7</v>
      </c>
      <c r="B65" s="28" t="s">
        <v>87</v>
      </c>
      <c r="C65" s="28"/>
      <c r="D65" s="19" t="s">
        <v>85</v>
      </c>
      <c r="E65" s="19"/>
      <c r="F65" s="17">
        <v>5475.16</v>
      </c>
      <c r="G65" s="18"/>
    </row>
    <row r="66" spans="1:7" ht="30.75" customHeight="1">
      <c r="A66" s="11">
        <v>8</v>
      </c>
      <c r="B66" s="28" t="s">
        <v>88</v>
      </c>
      <c r="C66" s="28"/>
      <c r="D66" s="19" t="s">
        <v>85</v>
      </c>
      <c r="E66" s="19"/>
      <c r="F66" s="17">
        <v>3962.07</v>
      </c>
      <c r="G66" s="18"/>
    </row>
    <row r="67" spans="1:7" ht="30.75" customHeight="1">
      <c r="A67" s="11">
        <v>9</v>
      </c>
      <c r="B67" s="28" t="s">
        <v>89</v>
      </c>
      <c r="C67" s="28"/>
      <c r="D67" s="19" t="s">
        <v>85</v>
      </c>
      <c r="E67" s="19"/>
      <c r="F67" s="17">
        <v>3106.34</v>
      </c>
      <c r="G67" s="18"/>
    </row>
    <row r="68" spans="1:7" ht="32.25" customHeight="1">
      <c r="A68" s="11">
        <v>10</v>
      </c>
      <c r="B68" s="28" t="s">
        <v>90</v>
      </c>
      <c r="C68" s="28"/>
      <c r="D68" s="19" t="s">
        <v>91</v>
      </c>
      <c r="E68" s="19"/>
      <c r="F68" s="17">
        <v>8604</v>
      </c>
      <c r="G68" s="18"/>
    </row>
    <row r="69" spans="1:7" ht="31.5" customHeight="1">
      <c r="A69" s="11">
        <v>11</v>
      </c>
      <c r="B69" s="28" t="s">
        <v>92</v>
      </c>
      <c r="C69" s="28"/>
      <c r="D69" s="19" t="s">
        <v>91</v>
      </c>
      <c r="E69" s="19"/>
      <c r="F69" s="17">
        <v>679.64</v>
      </c>
      <c r="G69" s="18"/>
    </row>
    <row r="70" spans="1:7" ht="33.75" customHeight="1">
      <c r="A70" s="11">
        <v>12</v>
      </c>
      <c r="B70" s="28" t="s">
        <v>94</v>
      </c>
      <c r="C70" s="28"/>
      <c r="D70" s="19" t="s">
        <v>95</v>
      </c>
      <c r="E70" s="19"/>
      <c r="F70" s="17">
        <v>527.74</v>
      </c>
      <c r="G70" s="18"/>
    </row>
    <row r="71" spans="1:7" ht="96.75" customHeight="1">
      <c r="A71" s="11">
        <v>13</v>
      </c>
      <c r="B71" s="28" t="s">
        <v>96</v>
      </c>
      <c r="C71" s="28"/>
      <c r="D71" s="19" t="s">
        <v>95</v>
      </c>
      <c r="E71" s="19"/>
      <c r="F71" s="17">
        <v>527.74</v>
      </c>
      <c r="G71" s="18"/>
    </row>
    <row r="72" spans="1:7" ht="34.5" customHeight="1">
      <c r="A72" s="11">
        <v>14</v>
      </c>
      <c r="B72" s="28" t="s">
        <v>97</v>
      </c>
      <c r="C72" s="28"/>
      <c r="D72" s="19" t="s">
        <v>95</v>
      </c>
      <c r="E72" s="19"/>
      <c r="F72" s="17">
        <v>325.48</v>
      </c>
      <c r="G72" s="18"/>
    </row>
    <row r="73" spans="1:7" ht="30.75" customHeight="1">
      <c r="A73" s="11">
        <v>15</v>
      </c>
      <c r="B73" s="28" t="s">
        <v>98</v>
      </c>
      <c r="C73" s="28"/>
      <c r="D73" s="19" t="s">
        <v>99</v>
      </c>
      <c r="E73" s="19"/>
      <c r="F73" s="17">
        <v>4733.6000000000004</v>
      </c>
      <c r="G73" s="18"/>
    </row>
    <row r="74" spans="1:7" ht="32.25" customHeight="1">
      <c r="A74" s="11">
        <v>16</v>
      </c>
      <c r="B74" s="28" t="s">
        <v>127</v>
      </c>
      <c r="C74" s="28"/>
      <c r="D74" s="19" t="s">
        <v>128</v>
      </c>
      <c r="E74" s="19"/>
      <c r="F74" s="17">
        <v>45.21</v>
      </c>
      <c r="G74" s="18"/>
    </row>
    <row r="75" spans="1:7" ht="35.25" customHeight="1">
      <c r="A75" s="11">
        <v>17</v>
      </c>
      <c r="B75" s="28" t="s">
        <v>129</v>
      </c>
      <c r="C75" s="28"/>
      <c r="D75" s="19" t="s">
        <v>128</v>
      </c>
      <c r="E75" s="19"/>
      <c r="F75" s="17">
        <v>4236.7299999999996</v>
      </c>
      <c r="G75" s="18"/>
    </row>
    <row r="76" spans="1:7" ht="33" customHeight="1">
      <c r="A76" s="11">
        <v>18</v>
      </c>
      <c r="B76" s="28" t="s">
        <v>130</v>
      </c>
      <c r="C76" s="28"/>
      <c r="D76" s="19" t="s">
        <v>128</v>
      </c>
      <c r="E76" s="19"/>
      <c r="F76" s="17">
        <v>3417.37</v>
      </c>
      <c r="G76" s="18"/>
    </row>
    <row r="77" spans="1:7" ht="45" customHeight="1">
      <c r="A77" s="9"/>
      <c r="B77" s="33" t="s">
        <v>72</v>
      </c>
      <c r="C77" s="34"/>
      <c r="D77" s="23"/>
      <c r="E77" s="24"/>
      <c r="F77" s="29">
        <f>SUM(F59:G76)</f>
        <v>42027.1</v>
      </c>
      <c r="G77" s="24"/>
    </row>
    <row r="79" spans="1:7">
      <c r="A79" s="1" t="s">
        <v>28</v>
      </c>
      <c r="D79" s="7">
        <f>2.1*H4*C6</f>
        <v>31620.960000000003</v>
      </c>
      <c r="E79" s="1" t="s">
        <v>29</v>
      </c>
    </row>
    <row r="80" spans="1:7">
      <c r="A80" s="1" t="s">
        <v>30</v>
      </c>
      <c r="D80" s="7">
        <f>F87*5.3%</f>
        <v>9072.8171899999998</v>
      </c>
      <c r="E80" s="1" t="s">
        <v>29</v>
      </c>
    </row>
    <row r="82" spans="1:7">
      <c r="A82" s="1" t="s">
        <v>43</v>
      </c>
    </row>
    <row r="83" spans="1:7">
      <c r="A83" s="1" t="s">
        <v>74</v>
      </c>
    </row>
    <row r="84" spans="1:7">
      <c r="B84" s="1" t="s">
        <v>42</v>
      </c>
      <c r="F84" s="7">
        <v>190742.43</v>
      </c>
      <c r="G84" s="1" t="s">
        <v>29</v>
      </c>
    </row>
    <row r="86" spans="1:7">
      <c r="A86" s="1" t="s">
        <v>31</v>
      </c>
    </row>
    <row r="87" spans="1:7">
      <c r="B87" s="1" t="s">
        <v>76</v>
      </c>
      <c r="F87" s="7">
        <v>171185.23</v>
      </c>
      <c r="G87" s="1" t="s">
        <v>29</v>
      </c>
    </row>
    <row r="88" spans="1:7">
      <c r="D88" s="7"/>
    </row>
    <row r="89" spans="1:7">
      <c r="A89" s="1" t="s">
        <v>139</v>
      </c>
      <c r="D89" s="7"/>
    </row>
    <row r="90" spans="1:7">
      <c r="A90" s="1" t="s">
        <v>77</v>
      </c>
      <c r="D90" s="7"/>
      <c r="F90" s="7">
        <v>19557.2</v>
      </c>
      <c r="G90" s="1" t="s">
        <v>29</v>
      </c>
    </row>
    <row r="91" spans="1:7">
      <c r="D91" s="7"/>
      <c r="F91" s="7"/>
    </row>
    <row r="92" spans="1:7">
      <c r="A92" s="1" t="s">
        <v>140</v>
      </c>
      <c r="D92" s="7"/>
    </row>
    <row r="93" spans="1:7">
      <c r="A93" s="1" t="s">
        <v>141</v>
      </c>
      <c r="D93" s="7"/>
      <c r="F93" s="7">
        <v>55296.54</v>
      </c>
      <c r="G93" s="1" t="s">
        <v>29</v>
      </c>
    </row>
    <row r="95" spans="1:7">
      <c r="A95" s="1" t="s">
        <v>75</v>
      </c>
    </row>
    <row r="96" spans="1:7">
      <c r="B96" s="1" t="s">
        <v>41</v>
      </c>
      <c r="F96" s="7">
        <f>F54+F77+D79</f>
        <v>174308.1159998494</v>
      </c>
      <c r="G96" s="1" t="s">
        <v>29</v>
      </c>
    </row>
    <row r="98" spans="1:7">
      <c r="A98" s="1" t="s">
        <v>32</v>
      </c>
    </row>
    <row r="99" spans="1:7" ht="30" customHeight="1"/>
    <row r="100" spans="1:7" ht="29.25" customHeight="1">
      <c r="A100" s="8" t="s">
        <v>33</v>
      </c>
      <c r="B100" s="30" t="s">
        <v>34</v>
      </c>
      <c r="C100" s="30"/>
      <c r="D100" s="8" t="s">
        <v>35</v>
      </c>
      <c r="E100" s="30" t="s">
        <v>36</v>
      </c>
      <c r="F100" s="30"/>
      <c r="G100" s="8" t="s">
        <v>37</v>
      </c>
    </row>
    <row r="101" spans="1:7" ht="30" customHeight="1">
      <c r="A101" s="31" t="s">
        <v>38</v>
      </c>
      <c r="B101" s="32" t="s">
        <v>56</v>
      </c>
      <c r="C101" s="32"/>
      <c r="D101" s="10">
        <v>1</v>
      </c>
      <c r="E101" s="32" t="s">
        <v>58</v>
      </c>
      <c r="F101" s="32"/>
      <c r="G101" s="10">
        <v>1</v>
      </c>
    </row>
    <row r="102" spans="1:7" ht="26.25" customHeight="1">
      <c r="A102" s="31"/>
      <c r="B102" s="32" t="s">
        <v>44</v>
      </c>
      <c r="C102" s="32"/>
      <c r="D102" s="10">
        <v>1</v>
      </c>
      <c r="E102" s="32" t="s">
        <v>58</v>
      </c>
      <c r="F102" s="32"/>
      <c r="G102" s="10">
        <v>1</v>
      </c>
    </row>
    <row r="103" spans="1:7" ht="39" customHeight="1">
      <c r="A103" s="31"/>
      <c r="B103" s="32" t="s">
        <v>45</v>
      </c>
      <c r="C103" s="32"/>
      <c r="D103" s="10"/>
      <c r="E103" s="32" t="s">
        <v>58</v>
      </c>
      <c r="F103" s="32"/>
      <c r="G103" s="10"/>
    </row>
    <row r="104" spans="1:7" ht="64.5" customHeight="1">
      <c r="A104" s="10" t="s">
        <v>46</v>
      </c>
      <c r="B104" s="32" t="s">
        <v>47</v>
      </c>
      <c r="C104" s="32"/>
      <c r="D104" s="10"/>
      <c r="E104" s="32" t="s">
        <v>59</v>
      </c>
      <c r="F104" s="32"/>
      <c r="G104" s="10"/>
    </row>
    <row r="105" spans="1:7" ht="32.25" customHeight="1">
      <c r="A105" s="31" t="s">
        <v>48</v>
      </c>
      <c r="B105" s="32" t="s">
        <v>57</v>
      </c>
      <c r="C105" s="32"/>
      <c r="D105" s="10">
        <v>2</v>
      </c>
      <c r="E105" s="32" t="s">
        <v>60</v>
      </c>
      <c r="F105" s="32"/>
      <c r="G105" s="10">
        <v>2</v>
      </c>
    </row>
    <row r="106" spans="1:7" ht="50.25" customHeight="1">
      <c r="A106" s="31"/>
      <c r="B106" s="32" t="s">
        <v>49</v>
      </c>
      <c r="C106" s="32"/>
      <c r="D106" s="10">
        <v>2</v>
      </c>
      <c r="E106" s="32" t="s">
        <v>61</v>
      </c>
      <c r="F106" s="32"/>
      <c r="G106" s="10">
        <v>2</v>
      </c>
    </row>
    <row r="107" spans="1:7" ht="25.5" customHeight="1">
      <c r="A107" s="31"/>
      <c r="B107" s="32" t="s">
        <v>53</v>
      </c>
      <c r="C107" s="32"/>
      <c r="D107" s="10">
        <v>4</v>
      </c>
      <c r="E107" s="32" t="s">
        <v>62</v>
      </c>
      <c r="F107" s="32"/>
      <c r="G107" s="10">
        <v>4</v>
      </c>
    </row>
    <row r="108" spans="1:7" ht="39" customHeight="1">
      <c r="A108" s="31"/>
      <c r="B108" s="32" t="s">
        <v>54</v>
      </c>
      <c r="C108" s="32"/>
      <c r="D108" s="10"/>
      <c r="E108" s="32" t="s">
        <v>63</v>
      </c>
      <c r="F108" s="32"/>
      <c r="G108" s="10"/>
    </row>
    <row r="109" spans="1:7" ht="27.75" customHeight="1">
      <c r="A109" s="31"/>
      <c r="B109" s="32" t="s">
        <v>55</v>
      </c>
      <c r="C109" s="32"/>
      <c r="D109" s="10"/>
      <c r="E109" s="32" t="s">
        <v>64</v>
      </c>
      <c r="F109" s="32"/>
      <c r="G109" s="10"/>
    </row>
    <row r="110" spans="1:7">
      <c r="A110" s="31"/>
      <c r="B110" s="32" t="s">
        <v>50</v>
      </c>
      <c r="C110" s="32"/>
      <c r="D110" s="10"/>
      <c r="E110" s="32" t="s">
        <v>65</v>
      </c>
      <c r="F110" s="32"/>
      <c r="G110" s="10"/>
    </row>
    <row r="111" spans="1:7">
      <c r="A111" s="31"/>
      <c r="B111" s="32" t="s">
        <v>51</v>
      </c>
      <c r="C111" s="32"/>
      <c r="D111" s="10">
        <v>3</v>
      </c>
      <c r="E111" s="32" t="s">
        <v>60</v>
      </c>
      <c r="F111" s="32"/>
      <c r="G111" s="10">
        <v>3</v>
      </c>
    </row>
    <row r="112" spans="1:7">
      <c r="A112" s="31"/>
      <c r="B112" s="32" t="s">
        <v>52</v>
      </c>
      <c r="C112" s="32"/>
      <c r="D112" s="10">
        <v>1</v>
      </c>
      <c r="E112" s="32"/>
      <c r="F112" s="32"/>
      <c r="G112" s="10">
        <v>1</v>
      </c>
    </row>
    <row r="115" spans="1:6">
      <c r="A115" s="1" t="s">
        <v>68</v>
      </c>
      <c r="F115" s="1" t="s">
        <v>67</v>
      </c>
    </row>
    <row r="117" spans="1:6">
      <c r="A117" s="1" t="s">
        <v>71</v>
      </c>
      <c r="F117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45">
    <mergeCell ref="A38:A39"/>
    <mergeCell ref="F38:F39"/>
    <mergeCell ref="G38:G39"/>
    <mergeCell ref="A32:A33"/>
    <mergeCell ref="F32:F33"/>
    <mergeCell ref="G32:G33"/>
    <mergeCell ref="A34:A35"/>
    <mergeCell ref="F34:F35"/>
    <mergeCell ref="G34:G35"/>
    <mergeCell ref="A36:A37"/>
    <mergeCell ref="F36:F37"/>
    <mergeCell ref="G36:G37"/>
    <mergeCell ref="B104:C104"/>
    <mergeCell ref="E104:F104"/>
    <mergeCell ref="A105:A112"/>
    <mergeCell ref="B105:C105"/>
    <mergeCell ref="E105:F105"/>
    <mergeCell ref="B106:C106"/>
    <mergeCell ref="E106:F106"/>
    <mergeCell ref="B107:C107"/>
    <mergeCell ref="E107:F107"/>
    <mergeCell ref="B111:C111"/>
    <mergeCell ref="E111:F111"/>
    <mergeCell ref="B112:C112"/>
    <mergeCell ref="E112:F112"/>
    <mergeCell ref="B108:C108"/>
    <mergeCell ref="E108:F108"/>
    <mergeCell ref="B109:C109"/>
    <mergeCell ref="E109:F109"/>
    <mergeCell ref="B110:C110"/>
    <mergeCell ref="E110:F110"/>
    <mergeCell ref="F77:G77"/>
    <mergeCell ref="B100:C100"/>
    <mergeCell ref="E100:F100"/>
    <mergeCell ref="A101:A103"/>
    <mergeCell ref="B101:C101"/>
    <mergeCell ref="E101:F101"/>
    <mergeCell ref="B102:C102"/>
    <mergeCell ref="E102:F102"/>
    <mergeCell ref="B103:C103"/>
    <mergeCell ref="E103:F103"/>
    <mergeCell ref="B77:C77"/>
    <mergeCell ref="D77:E77"/>
    <mergeCell ref="B74:C74"/>
    <mergeCell ref="B75:C75"/>
    <mergeCell ref="B76:C76"/>
    <mergeCell ref="B68:C68"/>
    <mergeCell ref="B69:C69"/>
    <mergeCell ref="B70:C70"/>
    <mergeCell ref="B71:C71"/>
    <mergeCell ref="B72:C72"/>
    <mergeCell ref="B73:C73"/>
    <mergeCell ref="B64:C64"/>
    <mergeCell ref="B65:C65"/>
    <mergeCell ref="B66:C66"/>
    <mergeCell ref="B67:C67"/>
    <mergeCell ref="B58:C58"/>
    <mergeCell ref="D58:E58"/>
    <mergeCell ref="F58:G58"/>
    <mergeCell ref="B59:C59"/>
    <mergeCell ref="B60:C60"/>
    <mergeCell ref="B61:C61"/>
    <mergeCell ref="F54:G54"/>
    <mergeCell ref="D59:E59"/>
    <mergeCell ref="D60:E60"/>
    <mergeCell ref="D61:E61"/>
    <mergeCell ref="F59:G59"/>
    <mergeCell ref="F60:G60"/>
    <mergeCell ref="F61:G61"/>
    <mergeCell ref="B62:C62"/>
    <mergeCell ref="B63:C63"/>
    <mergeCell ref="A1:G1"/>
    <mergeCell ref="A2:G2"/>
    <mergeCell ref="A3:G3"/>
    <mergeCell ref="A4:G4"/>
    <mergeCell ref="B45:C45"/>
    <mergeCell ref="D45:E45"/>
    <mergeCell ref="F45:G45"/>
    <mergeCell ref="B48:C48"/>
    <mergeCell ref="D48:E48"/>
    <mergeCell ref="F48:G48"/>
    <mergeCell ref="B46:C46"/>
    <mergeCell ref="D46:E46"/>
    <mergeCell ref="F46:G46"/>
    <mergeCell ref="B47:C47"/>
    <mergeCell ref="D47:E47"/>
    <mergeCell ref="F47:G47"/>
    <mergeCell ref="A17:D17"/>
    <mergeCell ref="E17:F17"/>
    <mergeCell ref="A18:D18"/>
    <mergeCell ref="E18:F18"/>
    <mergeCell ref="A21:B21"/>
    <mergeCell ref="C21:D21"/>
    <mergeCell ref="E21:F21"/>
    <mergeCell ref="C22:D22"/>
    <mergeCell ref="D73:E73"/>
    <mergeCell ref="D74:E74"/>
    <mergeCell ref="D75:E75"/>
    <mergeCell ref="D76:E76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F73:G73"/>
    <mergeCell ref="F74:G74"/>
    <mergeCell ref="F75:G75"/>
    <mergeCell ref="F76:G76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E22:F22"/>
    <mergeCell ref="C23:D23"/>
    <mergeCell ref="E23:F23"/>
    <mergeCell ref="F71:G71"/>
    <mergeCell ref="F72:G72"/>
    <mergeCell ref="D71:E71"/>
    <mergeCell ref="D72:E72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53:C53"/>
    <mergeCell ref="D53:E53"/>
    <mergeCell ref="F53:G53"/>
    <mergeCell ref="B54:C54"/>
    <mergeCell ref="D54:E54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2014-03-02T04:34:09Z</dcterms:modified>
</cp:coreProperties>
</file>