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1" s="1"/>
  <c r="D78" l="1"/>
  <c r="G42"/>
  <c r="F54"/>
  <c r="F48"/>
  <c r="F50"/>
  <c r="F55"/>
  <c r="F49"/>
  <c r="F52"/>
  <c r="F76"/>
  <c r="D79"/>
  <c r="F56" l="1"/>
  <c r="F95" s="1"/>
</calcChain>
</file>

<file path=xl/sharedStrings.xml><?xml version="1.0" encoding="utf-8"?>
<sst xmlns="http://schemas.openxmlformats.org/spreadsheetml/2006/main" count="169" uniqueCount="143">
  <si>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</si>
  <si>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</si>
  <si>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</si>
  <si>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</si>
  <si>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</si>
  <si>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</si>
  <si>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</si>
  <si>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</si>
  <si>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</si>
  <si>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</si>
  <si>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</si>
  <si>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</si>
  <si>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</si>
  <si>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</si>
  <si>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</si>
  <si>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</si>
  <si>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</si>
  <si>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</si>
  <si>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</si>
  <si>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</si>
  <si>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</si>
  <si>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</si>
  <si>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</si>
  <si>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</si>
  <si>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</si>
  <si>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</si>
  <si>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</si>
  <si>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</si>
  <si>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</si>
  <si>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</si>
  <si>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</si>
  <si>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</si>
  <si>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</si>
  <si>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</si>
  <si>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</si>
  <si>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</si>
  <si>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</si>
  <si>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</si>
  <si>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</si>
  <si>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</si>
  <si>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</si>
  <si>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</si>
  <si>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</si>
  <si>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</si>
  <si>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</si>
  <si>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</si>
  <si>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</si>
  <si>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</si>
  <si>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</si>
  <si>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</si>
  <si>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</si>
  <si>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</si>
  <si>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</si>
  <si>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</si>
  <si>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</si>
  <si>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</si>
  <si>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</si>
  <si>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</si>
  <si>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</si>
  <si>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</si>
  <si>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</si>
  <si>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</si>
  <si>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</si>
  <si>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</si>
  <si>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</si>
  <si>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</si>
  <si>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</si>
  <si>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</si>
  <si>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</si>
  <si>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</si>
  <si>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</si>
  <si>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</si>
  <si>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</si>
  <si>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</si>
  <si>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</si>
  <si>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</si>
  <si>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</si>
  <si>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</si>
  <si>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11  по улице Кирова </t>
  </si>
  <si>
    <t xml:space="preserve">ограждение опасных зон </t>
  </si>
  <si>
    <t>Январь</t>
  </si>
  <si>
    <t>проверка и прочистка дымоходов</t>
  </si>
  <si>
    <t>Февраль</t>
  </si>
  <si>
    <t>чердак наладка с/отопления</t>
  </si>
  <si>
    <t>Март</t>
  </si>
  <si>
    <t>кв.20 прочистка лежака канализации</t>
  </si>
  <si>
    <t>Май</t>
  </si>
  <si>
    <t>кв.22 регистрация счетчика ХВ,уствновка пломбы</t>
  </si>
  <si>
    <t>Июль</t>
  </si>
  <si>
    <t>ремонт кровли (промазка фальцев,дырок)</t>
  </si>
  <si>
    <t>Сентябрь</t>
  </si>
  <si>
    <t>очистка крыши от снега и сосулек</t>
  </si>
  <si>
    <t>остекление</t>
  </si>
  <si>
    <t>Ноябрь</t>
  </si>
  <si>
    <t>подъезд ремонт эл.проводки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</si>
  <si>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</si>
  <si>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</si>
  <si>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</si>
  <si>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</si>
  <si>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</si>
  <si>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</si>
  <si>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</si>
  <si>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</si>
  <si>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</si>
  <si>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</si>
  <si>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</si>
  <si>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</si>
  <si>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</si>
  <si>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</si>
  <si>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</si>
  <si>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</si>
  <si>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</si>
  <si>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</si>
  <si>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</si>
  <si>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</si>
  <si>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</si>
  <si>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</si>
  <si>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</si>
  <si>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</si>
  <si>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</si>
  <si>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</si>
  <si>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</si>
  <si>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</si>
  <si>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01.01.2010г.</t>
  </si>
  <si>
    <t>48 от 17.01.2009г.</t>
  </si>
  <si>
    <t>подъезд ремонт освещения,установка выключателя</t>
  </si>
  <si>
    <t>Декабрь</t>
  </si>
  <si>
    <t>кв.11 регистрация счетчика ХВ,уствновка пломбы</t>
  </si>
  <si>
    <t>чердак наладка стояков отопления,сброс воздуха</t>
  </si>
  <si>
    <t>кв.1 регистрация счетчика ХВ,установка пломбы</t>
  </si>
  <si>
    <t>01.10.2013г.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</si>
  <si>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</si>
  <si>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</si>
  <si>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</si>
  <si>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</si>
  <si>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</si>
  <si>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</si>
  <si>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</si>
  <si>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</si>
  <si>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кв.12,18 ремонт металлической кровли 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</si>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</sst>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topLeftCell="A78" workbookViewId="0">
      <selection activeCell="A97" sqref="A97:XFD9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38" t="s">
        <v>0</v>
      </c>
      <c r="B1" s="38"/>
      <c r="C1" s="38"/>
      <c r="D1" s="38"/>
      <c r="E1" s="38"/>
      <c r="F1" s="38"/>
      <c r="G1" s="38"/>
    </row>
    <row r="2" spans="1:10">
      <c r="A2" s="38" t="s">
        <v>5</v>
      </c>
      <c r="B2" s="38"/>
      <c r="C2" s="38"/>
      <c r="D2" s="38"/>
      <c r="E2" s="38"/>
      <c r="F2" s="38"/>
      <c r="G2" s="38"/>
    </row>
    <row r="3" spans="1:10">
      <c r="A3" s="38" t="s">
        <v>78</v>
      </c>
      <c r="B3" s="38"/>
      <c r="C3" s="38"/>
      <c r="D3" s="38"/>
      <c r="E3" s="38"/>
      <c r="F3" s="38"/>
      <c r="G3" s="38"/>
    </row>
    <row r="4" spans="1:10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10" ht="11.25" customHeight="1"/>
    <row r="6" spans="1:10">
      <c r="A6" s="1" t="s">
        <v>6</v>
      </c>
      <c r="C6" s="3">
        <f>D7+D8</f>
        <v>1424.3</v>
      </c>
      <c r="D6" s="1" t="s">
        <v>2</v>
      </c>
    </row>
    <row r="7" spans="1:10">
      <c r="A7" s="1" t="s">
        <v>97</v>
      </c>
      <c r="B7" s="1" t="s">
        <v>98</v>
      </c>
      <c r="C7" s="3"/>
      <c r="D7" s="1">
        <v>1424.3</v>
      </c>
      <c r="E7" s="1" t="s">
        <v>2</v>
      </c>
    </row>
    <row r="8" spans="1:10">
      <c r="B8" s="1" t="s">
        <v>99</v>
      </c>
      <c r="C8" s="3"/>
      <c r="D8" s="1">
        <v>0</v>
      </c>
      <c r="E8" s="1" t="s">
        <v>2</v>
      </c>
    </row>
    <row r="9" spans="1:10">
      <c r="A9" s="1" t="s">
        <v>100</v>
      </c>
      <c r="C9" s="1">
        <v>3</v>
      </c>
    </row>
    <row r="10" spans="1:10">
      <c r="A10" s="1" t="s">
        <v>101</v>
      </c>
      <c r="C10" s="1">
        <v>4</v>
      </c>
    </row>
    <row r="11" spans="1:10">
      <c r="A11" s="1" t="s">
        <v>102</v>
      </c>
      <c r="C11" s="1">
        <v>24</v>
      </c>
    </row>
    <row r="12" spans="1:10">
      <c r="A12" s="1" t="s">
        <v>103</v>
      </c>
      <c r="E12" s="1">
        <v>143.1</v>
      </c>
      <c r="F12" s="1" t="s">
        <v>2</v>
      </c>
    </row>
    <row r="13" spans="1:10">
      <c r="A13" s="1" t="s">
        <v>104</v>
      </c>
      <c r="B13" s="1">
        <v>656</v>
      </c>
      <c r="C13" s="1" t="s">
        <v>2</v>
      </c>
      <c r="H13" s="2"/>
      <c r="I13" s="2"/>
      <c r="J13" s="2"/>
    </row>
    <row r="14" spans="1:10">
      <c r="A14" s="1" t="s">
        <v>105</v>
      </c>
      <c r="D14" s="1">
        <v>2010</v>
      </c>
      <c r="E14" s="1" t="s">
        <v>2</v>
      </c>
    </row>
    <row r="16" spans="1:10">
      <c r="A16" s="1" t="s">
        <v>106</v>
      </c>
    </row>
    <row r="17" spans="1:6">
      <c r="A17" s="22" t="s">
        <v>107</v>
      </c>
      <c r="B17" s="22"/>
      <c r="C17" s="22"/>
      <c r="D17" s="22"/>
      <c r="E17" s="22" t="s">
        <v>108</v>
      </c>
      <c r="F17" s="22"/>
    </row>
    <row r="18" spans="1:6">
      <c r="A18" s="39" t="s">
        <v>109</v>
      </c>
      <c r="B18" s="39"/>
      <c r="C18" s="39"/>
      <c r="D18" s="39"/>
      <c r="E18" s="22" t="s">
        <v>131</v>
      </c>
      <c r="F18" s="22"/>
    </row>
    <row r="19" spans="1:6">
      <c r="A19" s="39" t="s">
        <v>110</v>
      </c>
      <c r="B19" s="39"/>
      <c r="C19" s="39"/>
      <c r="D19" s="39"/>
      <c r="E19" s="22" t="s">
        <v>130</v>
      </c>
      <c r="F19" s="22"/>
    </row>
    <row r="20" spans="1:6">
      <c r="A20" s="39" t="s">
        <v>111</v>
      </c>
      <c r="B20" s="39"/>
      <c r="C20" s="39"/>
      <c r="D20" s="39"/>
      <c r="E20" s="22" t="s">
        <v>123</v>
      </c>
      <c r="F20" s="22"/>
    </row>
    <row r="22" spans="1:6">
      <c r="A22" s="1" t="s">
        <v>112</v>
      </c>
    </row>
    <row r="23" spans="1:6" ht="31.5" customHeight="1">
      <c r="A23" s="21" t="s">
        <v>113</v>
      </c>
      <c r="B23" s="21"/>
      <c r="C23" s="21" t="s">
        <v>114</v>
      </c>
      <c r="D23" s="21"/>
      <c r="E23" s="21" t="s">
        <v>115</v>
      </c>
      <c r="F23" s="21"/>
    </row>
    <row r="24" spans="1:6">
      <c r="A24" s="14" t="s">
        <v>116</v>
      </c>
      <c r="B24" s="14"/>
      <c r="C24" s="22">
        <v>26</v>
      </c>
      <c r="D24" s="22"/>
      <c r="E24" s="22">
        <v>28</v>
      </c>
      <c r="F24" s="22"/>
    </row>
    <row r="25" spans="1:6">
      <c r="A25" s="14" t="s">
        <v>117</v>
      </c>
      <c r="B25" s="14"/>
      <c r="C25" s="22">
        <v>8</v>
      </c>
      <c r="D25" s="22"/>
      <c r="E25" s="22">
        <v>11</v>
      </c>
      <c r="F25" s="22"/>
    </row>
    <row r="27" spans="1:6">
      <c r="A27" s="1" t="s">
        <v>118</v>
      </c>
      <c r="C27" s="1" t="s">
        <v>124</v>
      </c>
    </row>
    <row r="29" spans="1:6">
      <c r="A29" s="1" t="s">
        <v>119</v>
      </c>
    </row>
    <row r="30" spans="1:6">
      <c r="B30" s="1" t="s">
        <v>120</v>
      </c>
      <c r="D30" s="15">
        <v>12.2</v>
      </c>
      <c r="E30" s="1" t="s">
        <v>121</v>
      </c>
    </row>
    <row r="31" spans="1:6">
      <c r="B31" s="1" t="s">
        <v>122</v>
      </c>
      <c r="D31" s="1">
        <v>13.66</v>
      </c>
      <c r="E31" s="1" t="s">
        <v>121</v>
      </c>
    </row>
    <row r="32" spans="1:6" ht="30.75" customHeight="1">
      <c r="A32" s="1" t="s">
        <v>1</v>
      </c>
    </row>
    <row r="33" spans="1:10" ht="98.25" customHeight="1">
      <c r="A33" s="16" t="s">
        <v>3</v>
      </c>
      <c r="B33" s="16" t="s">
        <v>132</v>
      </c>
      <c r="C33" s="16" t="s">
        <v>133</v>
      </c>
      <c r="D33" s="16" t="s">
        <v>134</v>
      </c>
      <c r="E33" s="16" t="s">
        <v>4</v>
      </c>
      <c r="F33" s="16" t="s">
        <v>135</v>
      </c>
      <c r="G33" s="16" t="s">
        <v>136</v>
      </c>
      <c r="H33" s="2"/>
      <c r="I33" s="2"/>
      <c r="J33" s="2"/>
    </row>
    <row r="34" spans="1:10">
      <c r="A34" s="19" t="s">
        <v>39</v>
      </c>
      <c r="B34" s="5">
        <f>D34/C34</f>
        <v>21370.599221789886</v>
      </c>
      <c r="C34" s="6">
        <v>2.57</v>
      </c>
      <c r="D34" s="6">
        <v>54922.44</v>
      </c>
      <c r="E34" s="6">
        <v>-858.9</v>
      </c>
      <c r="F34" s="17">
        <v>117132.26</v>
      </c>
      <c r="G34" s="17">
        <f>D34+D35+E34+E35-F34</f>
        <v>5678.1000000000058</v>
      </c>
    </row>
    <row r="35" spans="1:10">
      <c r="A35" s="20"/>
      <c r="B35" s="5">
        <f>D35/C35</f>
        <v>23493.006779661013</v>
      </c>
      <c r="C35" s="6">
        <v>2.95</v>
      </c>
      <c r="D35" s="6">
        <v>69304.37</v>
      </c>
      <c r="E35" s="6">
        <v>-557.54999999999995</v>
      </c>
      <c r="F35" s="18"/>
      <c r="G35" s="18"/>
    </row>
    <row r="36" spans="1:10">
      <c r="A36" s="19" t="s">
        <v>40</v>
      </c>
      <c r="B36" s="5">
        <f t="shared" ref="B36:B41" si="0">D36/C36</f>
        <v>90.979981335982416</v>
      </c>
      <c r="C36" s="6">
        <v>1328.76</v>
      </c>
      <c r="D36" s="6">
        <v>120890.56</v>
      </c>
      <c r="E36" s="6"/>
      <c r="F36" s="17">
        <v>180288.28</v>
      </c>
      <c r="G36" s="17">
        <f t="shared" ref="G36" si="1">D36+D37+E36+E37-F36</f>
        <v>16976.410000000003</v>
      </c>
    </row>
    <row r="37" spans="1:10">
      <c r="A37" s="20"/>
      <c r="B37" s="5">
        <f t="shared" si="0"/>
        <v>50.83001450876516</v>
      </c>
      <c r="C37" s="6">
        <v>1502.54</v>
      </c>
      <c r="D37" s="6">
        <v>76374.13</v>
      </c>
      <c r="E37" s="6"/>
      <c r="F37" s="18"/>
      <c r="G37" s="18"/>
    </row>
    <row r="38" spans="1:10" ht="16.5" customHeight="1">
      <c r="A38" s="19" t="s">
        <v>137</v>
      </c>
      <c r="B38" s="5">
        <f t="shared" si="0"/>
        <v>1741.1951219512196</v>
      </c>
      <c r="C38" s="6">
        <v>14.35</v>
      </c>
      <c r="D38" s="6">
        <v>24986.15</v>
      </c>
      <c r="E38" s="6">
        <v>3190.24</v>
      </c>
      <c r="F38" s="17">
        <v>52535.02</v>
      </c>
      <c r="G38" s="17">
        <f t="shared" ref="G38" si="2">D38+D39+E38+E39-F38</f>
        <v>3144.1399999999994</v>
      </c>
    </row>
    <row r="39" spans="1:10">
      <c r="A39" s="20"/>
      <c r="B39" s="5">
        <f t="shared" si="0"/>
        <v>1740.9945586457075</v>
      </c>
      <c r="C39" s="6">
        <v>16.54</v>
      </c>
      <c r="D39" s="6">
        <v>28796.05</v>
      </c>
      <c r="E39" s="6">
        <v>-1293.28</v>
      </c>
      <c r="F39" s="18"/>
      <c r="G39" s="18"/>
    </row>
    <row r="40" spans="1:10" ht="16.5" customHeight="1">
      <c r="A40" s="19" t="s">
        <v>138</v>
      </c>
      <c r="B40" s="5">
        <f t="shared" si="0"/>
        <v>1741.1940422010757</v>
      </c>
      <c r="C40" s="6">
        <v>24.17</v>
      </c>
      <c r="D40" s="6">
        <v>42084.66</v>
      </c>
      <c r="E40" s="6">
        <v>5373.39</v>
      </c>
      <c r="F40" s="17">
        <v>90323.73</v>
      </c>
      <c r="G40" s="17">
        <f t="shared" ref="G40" si="3">D40+D41+E40+E41-F40</f>
        <v>5954.2500000000146</v>
      </c>
    </row>
    <row r="41" spans="1:10">
      <c r="A41" s="20"/>
      <c r="B41" s="5">
        <f t="shared" si="0"/>
        <v>1740.9938692098094</v>
      </c>
      <c r="C41" s="6">
        <v>29.36</v>
      </c>
      <c r="D41" s="6">
        <v>51115.58</v>
      </c>
      <c r="E41" s="6">
        <v>-2295.65</v>
      </c>
      <c r="F41" s="18"/>
      <c r="G41" s="18"/>
    </row>
    <row r="42" spans="1:10">
      <c r="A42" s="4" t="s">
        <v>70</v>
      </c>
      <c r="B42" s="5"/>
      <c r="C42" s="6"/>
      <c r="D42" s="6">
        <f>SUM(D34:D41)</f>
        <v>468473.94</v>
      </c>
      <c r="E42" s="6">
        <f>SUM(E34:E41)</f>
        <v>3558.2500000000005</v>
      </c>
      <c r="F42" s="6">
        <f>SUM(F34:F41)</f>
        <v>440279.29</v>
      </c>
      <c r="G42" s="6">
        <f>SUM(G34:G41)</f>
        <v>31752.900000000023</v>
      </c>
    </row>
    <row r="45" spans="1:10">
      <c r="A45" s="1" t="s">
        <v>7</v>
      </c>
    </row>
    <row r="47" spans="1:10" ht="63.75" customHeight="1">
      <c r="A47" s="9" t="s">
        <v>8</v>
      </c>
      <c r="B47" s="30" t="s">
        <v>9</v>
      </c>
      <c r="C47" s="25"/>
      <c r="D47" s="30" t="s">
        <v>10</v>
      </c>
      <c r="E47" s="25"/>
      <c r="F47" s="30" t="s">
        <v>11</v>
      </c>
      <c r="G47" s="25"/>
    </row>
    <row r="48" spans="1:10" ht="45.75" customHeight="1">
      <c r="A48" s="9">
        <v>1</v>
      </c>
      <c r="B48" s="33" t="s">
        <v>12</v>
      </c>
      <c r="C48" s="33"/>
      <c r="D48" s="32" t="s">
        <v>13</v>
      </c>
      <c r="E48" s="32"/>
      <c r="F48" s="34">
        <f>0.54*H4*C6</f>
        <v>9229.4639999999999</v>
      </c>
      <c r="G48" s="34"/>
    </row>
    <row r="49" spans="1:7" ht="33" customHeight="1">
      <c r="A49" s="9">
        <v>2</v>
      </c>
      <c r="B49" s="33" t="s">
        <v>14</v>
      </c>
      <c r="C49" s="33"/>
      <c r="D49" s="32" t="s">
        <v>13</v>
      </c>
      <c r="E49" s="32"/>
      <c r="F49" s="34">
        <f>1.71*H4*C6</f>
        <v>29226.635999999999</v>
      </c>
      <c r="G49" s="34"/>
    </row>
    <row r="50" spans="1:7">
      <c r="A50" s="13">
        <v>3</v>
      </c>
      <c r="B50" s="33" t="s">
        <v>15</v>
      </c>
      <c r="C50" s="33"/>
      <c r="D50" s="32" t="s">
        <v>16</v>
      </c>
      <c r="E50" s="32"/>
      <c r="F50" s="34">
        <f>0.14833333333*H4*C6</f>
        <v>2535.2539999430282</v>
      </c>
      <c r="G50" s="34"/>
    </row>
    <row r="51" spans="1:7" ht="31.5" customHeight="1">
      <c r="A51" s="13">
        <v>4</v>
      </c>
      <c r="B51" s="33" t="s">
        <v>17</v>
      </c>
      <c r="C51" s="33"/>
      <c r="D51" s="32" t="s">
        <v>95</v>
      </c>
      <c r="E51" s="32"/>
      <c r="F51" s="34">
        <f>0.79*H4*C6</f>
        <v>13502.364</v>
      </c>
      <c r="G51" s="34"/>
    </row>
    <row r="52" spans="1:7" ht="60" customHeight="1">
      <c r="A52" s="13">
        <v>5</v>
      </c>
      <c r="B52" s="33" t="s">
        <v>18</v>
      </c>
      <c r="C52" s="33"/>
      <c r="D52" s="32" t="s">
        <v>19</v>
      </c>
      <c r="E52" s="32"/>
      <c r="F52" s="34">
        <f>1.04*H4*C6</f>
        <v>17775.263999999999</v>
      </c>
      <c r="G52" s="34"/>
    </row>
    <row r="53" spans="1:7" ht="29.25" customHeight="1">
      <c r="A53" s="13">
        <v>6</v>
      </c>
      <c r="B53" s="33" t="s">
        <v>20</v>
      </c>
      <c r="C53" s="33"/>
      <c r="D53" s="32" t="s">
        <v>66</v>
      </c>
      <c r="E53" s="32"/>
      <c r="F53" s="34"/>
      <c r="G53" s="34"/>
    </row>
    <row r="54" spans="1:7" ht="32.25" customHeight="1">
      <c r="A54" s="13">
        <v>7</v>
      </c>
      <c r="B54" s="33" t="s">
        <v>21</v>
      </c>
      <c r="C54" s="33"/>
      <c r="D54" s="30" t="s">
        <v>66</v>
      </c>
      <c r="E54" s="25"/>
      <c r="F54" s="34">
        <f>2.20416666666*H4*C6</f>
        <v>37672.734999886052</v>
      </c>
      <c r="G54" s="34"/>
    </row>
    <row r="55" spans="1:7" ht="45" customHeight="1">
      <c r="A55" s="13">
        <v>8</v>
      </c>
      <c r="B55" s="33" t="s">
        <v>22</v>
      </c>
      <c r="C55" s="33"/>
      <c r="D55" s="30" t="s">
        <v>96</v>
      </c>
      <c r="E55" s="25"/>
      <c r="F55" s="34">
        <f>0.2525*H4*C6</f>
        <v>4315.6289999999999</v>
      </c>
      <c r="G55" s="34"/>
    </row>
    <row r="56" spans="1:7" ht="30.75" customHeight="1">
      <c r="A56" s="9"/>
      <c r="B56" s="33" t="s">
        <v>23</v>
      </c>
      <c r="C56" s="33"/>
      <c r="D56" s="32"/>
      <c r="E56" s="32"/>
      <c r="F56" s="34">
        <f>SUM(F48:G55)</f>
        <v>114257.34599982908</v>
      </c>
      <c r="G56" s="34"/>
    </row>
    <row r="58" spans="1:7">
      <c r="A58" s="1" t="s">
        <v>24</v>
      </c>
    </row>
    <row r="60" spans="1:7" ht="49.5" customHeight="1">
      <c r="A60" s="9" t="s">
        <v>8</v>
      </c>
      <c r="B60" s="32" t="s">
        <v>25</v>
      </c>
      <c r="C60" s="32"/>
      <c r="D60" s="30" t="s">
        <v>26</v>
      </c>
      <c r="E60" s="25"/>
      <c r="F60" s="30" t="s">
        <v>27</v>
      </c>
      <c r="G60" s="25"/>
    </row>
    <row r="61" spans="1:7">
      <c r="A61" s="9">
        <v>1</v>
      </c>
      <c r="B61" s="31" t="s">
        <v>79</v>
      </c>
      <c r="C61" s="31"/>
      <c r="D61" s="35" t="s">
        <v>80</v>
      </c>
      <c r="E61" s="35"/>
      <c r="F61" s="36">
        <v>1393</v>
      </c>
      <c r="G61" s="37"/>
    </row>
    <row r="62" spans="1:7" ht="34.5" customHeight="1">
      <c r="A62" s="9">
        <v>2</v>
      </c>
      <c r="B62" s="31" t="s">
        <v>81</v>
      </c>
      <c r="C62" s="31"/>
      <c r="D62" s="35" t="s">
        <v>82</v>
      </c>
      <c r="E62" s="35"/>
      <c r="F62" s="36">
        <v>1122</v>
      </c>
      <c r="G62" s="37"/>
    </row>
    <row r="63" spans="1:7" ht="31.5" customHeight="1">
      <c r="A63" s="11">
        <v>3</v>
      </c>
      <c r="B63" s="31" t="s">
        <v>83</v>
      </c>
      <c r="C63" s="31"/>
      <c r="D63" s="35" t="s">
        <v>82</v>
      </c>
      <c r="E63" s="35"/>
      <c r="F63" s="36">
        <v>2515.56</v>
      </c>
      <c r="G63" s="37"/>
    </row>
    <row r="64" spans="1:7" ht="34.5" customHeight="1">
      <c r="A64" s="11">
        <v>4</v>
      </c>
      <c r="B64" s="31" t="s">
        <v>91</v>
      </c>
      <c r="C64" s="31"/>
      <c r="D64" s="35" t="s">
        <v>84</v>
      </c>
      <c r="E64" s="35"/>
      <c r="F64" s="36">
        <v>1186</v>
      </c>
      <c r="G64" s="37"/>
    </row>
    <row r="65" spans="1:7" ht="34.5" customHeight="1">
      <c r="A65" s="11">
        <v>5</v>
      </c>
      <c r="B65" s="31" t="s">
        <v>129</v>
      </c>
      <c r="C65" s="31"/>
      <c r="D65" s="35" t="s">
        <v>84</v>
      </c>
      <c r="E65" s="35"/>
      <c r="F65" s="36">
        <v>39.39</v>
      </c>
      <c r="G65" s="37"/>
    </row>
    <row r="66" spans="1:7" ht="31.5" customHeight="1">
      <c r="A66" s="11">
        <v>6</v>
      </c>
      <c r="B66" s="31" t="s">
        <v>85</v>
      </c>
      <c r="C66" s="31"/>
      <c r="D66" s="35" t="s">
        <v>84</v>
      </c>
      <c r="E66" s="35"/>
      <c r="F66" s="36">
        <v>3136.27</v>
      </c>
      <c r="G66" s="37"/>
    </row>
    <row r="67" spans="1:7" ht="33.75" customHeight="1">
      <c r="A67" s="11">
        <v>7</v>
      </c>
      <c r="B67" s="31" t="s">
        <v>139</v>
      </c>
      <c r="C67" s="31"/>
      <c r="D67" s="35" t="s">
        <v>86</v>
      </c>
      <c r="E67" s="35"/>
      <c r="F67" s="36">
        <v>10179</v>
      </c>
      <c r="G67" s="37"/>
    </row>
    <row r="68" spans="1:7" ht="47.25" customHeight="1">
      <c r="A68" s="11">
        <v>8</v>
      </c>
      <c r="B68" s="31" t="s">
        <v>87</v>
      </c>
      <c r="C68" s="31"/>
      <c r="D68" s="35" t="s">
        <v>88</v>
      </c>
      <c r="E68" s="35"/>
      <c r="F68" s="36">
        <v>34.72</v>
      </c>
      <c r="G68" s="37"/>
    </row>
    <row r="69" spans="1:7" ht="36" customHeight="1">
      <c r="A69" s="11">
        <v>9</v>
      </c>
      <c r="B69" s="31" t="s">
        <v>89</v>
      </c>
      <c r="C69" s="31"/>
      <c r="D69" s="35" t="s">
        <v>90</v>
      </c>
      <c r="E69" s="35"/>
      <c r="F69" s="36">
        <v>2455.5500000000002</v>
      </c>
      <c r="G69" s="37"/>
    </row>
    <row r="70" spans="1:7">
      <c r="A70" s="11">
        <v>10</v>
      </c>
      <c r="B70" s="31" t="s">
        <v>92</v>
      </c>
      <c r="C70" s="31"/>
      <c r="D70" s="35" t="s">
        <v>93</v>
      </c>
      <c r="E70" s="35"/>
      <c r="F70" s="36">
        <v>1352</v>
      </c>
      <c r="G70" s="37"/>
    </row>
    <row r="71" spans="1:7" ht="33" customHeight="1">
      <c r="A71" s="11">
        <v>11</v>
      </c>
      <c r="B71" s="31" t="s">
        <v>94</v>
      </c>
      <c r="C71" s="31"/>
      <c r="D71" s="35" t="s">
        <v>93</v>
      </c>
      <c r="E71" s="35"/>
      <c r="F71" s="36">
        <v>1995.83</v>
      </c>
      <c r="G71" s="37"/>
    </row>
    <row r="72" spans="1:7" ht="47.25" customHeight="1">
      <c r="A72" s="11">
        <v>12</v>
      </c>
      <c r="B72" s="31" t="s">
        <v>125</v>
      </c>
      <c r="C72" s="31"/>
      <c r="D72" s="35" t="s">
        <v>126</v>
      </c>
      <c r="E72" s="35"/>
      <c r="F72" s="36">
        <v>686.29</v>
      </c>
      <c r="G72" s="37"/>
    </row>
    <row r="73" spans="1:7" ht="46.5" customHeight="1">
      <c r="A73" s="11">
        <v>13</v>
      </c>
      <c r="B73" s="31" t="s">
        <v>127</v>
      </c>
      <c r="C73" s="31"/>
      <c r="D73" s="35" t="s">
        <v>126</v>
      </c>
      <c r="E73" s="35"/>
      <c r="F73" s="36">
        <v>45.21</v>
      </c>
      <c r="G73" s="37"/>
    </row>
    <row r="74" spans="1:7" ht="34.5" customHeight="1">
      <c r="A74" s="11">
        <v>14</v>
      </c>
      <c r="B74" s="31" t="s">
        <v>128</v>
      </c>
      <c r="C74" s="31"/>
      <c r="D74" s="35" t="s">
        <v>126</v>
      </c>
      <c r="E74" s="35"/>
      <c r="F74" s="36">
        <v>4478.8</v>
      </c>
      <c r="G74" s="37"/>
    </row>
    <row r="75" spans="1:7" ht="33.75" customHeight="1">
      <c r="A75" s="11">
        <v>15</v>
      </c>
      <c r="B75" s="31" t="s">
        <v>128</v>
      </c>
      <c r="C75" s="31"/>
      <c r="D75" s="35" t="s">
        <v>126</v>
      </c>
      <c r="E75" s="35"/>
      <c r="F75" s="36">
        <v>2978.23</v>
      </c>
      <c r="G75" s="37"/>
    </row>
    <row r="76" spans="1:7" ht="45" customHeight="1">
      <c r="A76" s="9"/>
      <c r="B76" s="28" t="s">
        <v>72</v>
      </c>
      <c r="C76" s="29"/>
      <c r="D76" s="30"/>
      <c r="E76" s="25"/>
      <c r="F76" s="24">
        <f>SUM(F61:G75)</f>
        <v>33597.85</v>
      </c>
      <c r="G76" s="25"/>
    </row>
    <row r="78" spans="1:7">
      <c r="A78" s="1" t="s">
        <v>28</v>
      </c>
      <c r="D78" s="7">
        <f>2.1*H4*C6</f>
        <v>35892.36</v>
      </c>
      <c r="E78" s="1" t="s">
        <v>29</v>
      </c>
    </row>
    <row r="79" spans="1:7">
      <c r="A79" s="1" t="s">
        <v>30</v>
      </c>
      <c r="D79" s="7">
        <f>F86*5.3%</f>
        <v>10933.4548</v>
      </c>
      <c r="E79" s="1" t="s">
        <v>29</v>
      </c>
    </row>
    <row r="81" spans="1:7">
      <c r="A81" s="1" t="s">
        <v>43</v>
      </c>
    </row>
    <row r="82" spans="1:7">
      <c r="A82" s="1" t="s">
        <v>74</v>
      </c>
    </row>
    <row r="83" spans="1:7">
      <c r="B83" s="1" t="s">
        <v>42</v>
      </c>
      <c r="F83" s="7">
        <v>218957.28</v>
      </c>
      <c r="G83" s="1" t="s">
        <v>29</v>
      </c>
    </row>
    <row r="84" spans="1:7">
      <c r="F84" s="7"/>
    </row>
    <row r="85" spans="1:7">
      <c r="A85" s="1" t="s">
        <v>31</v>
      </c>
    </row>
    <row r="86" spans="1:7">
      <c r="B86" s="1" t="s">
        <v>76</v>
      </c>
      <c r="F86" s="7">
        <v>206291.6</v>
      </c>
      <c r="G86" s="1" t="s">
        <v>29</v>
      </c>
    </row>
    <row r="87" spans="1:7">
      <c r="D87" s="7"/>
    </row>
    <row r="88" spans="1:7">
      <c r="A88" s="1" t="s">
        <v>140</v>
      </c>
      <c r="D88" s="7"/>
    </row>
    <row r="89" spans="1:7">
      <c r="A89" s="1" t="s">
        <v>77</v>
      </c>
      <c r="D89" s="7"/>
      <c r="F89" s="7">
        <v>12665.68</v>
      </c>
      <c r="G89" s="1" t="s">
        <v>29</v>
      </c>
    </row>
    <row r="91" spans="1:7">
      <c r="A91" s="1" t="s">
        <v>141</v>
      </c>
      <c r="D91" s="7"/>
    </row>
    <row r="92" spans="1:7">
      <c r="A92" s="1" t="s">
        <v>142</v>
      </c>
      <c r="D92" s="7"/>
      <c r="F92" s="7">
        <v>31752.9</v>
      </c>
      <c r="G92" s="1" t="s">
        <v>29</v>
      </c>
    </row>
    <row r="94" spans="1:7">
      <c r="A94" s="1" t="s">
        <v>75</v>
      </c>
    </row>
    <row r="95" spans="1:7">
      <c r="B95" s="1" t="s">
        <v>41</v>
      </c>
      <c r="F95" s="7">
        <f>F56+F76+D78</f>
        <v>183747.55599982908</v>
      </c>
      <c r="G95" s="1" t="s">
        <v>29</v>
      </c>
    </row>
    <row r="97" spans="1:7">
      <c r="A97" s="1" t="s">
        <v>32</v>
      </c>
    </row>
    <row r="98" spans="1:7" ht="25.5" customHeight="1"/>
    <row r="99" spans="1:7" ht="27" customHeight="1">
      <c r="A99" s="8" t="s">
        <v>33</v>
      </c>
      <c r="B99" s="26" t="s">
        <v>34</v>
      </c>
      <c r="C99" s="26"/>
      <c r="D99" s="8" t="s">
        <v>35</v>
      </c>
      <c r="E99" s="26" t="s">
        <v>36</v>
      </c>
      <c r="F99" s="26"/>
      <c r="G99" s="8" t="s">
        <v>37</v>
      </c>
    </row>
    <row r="100" spans="1:7" ht="27.75" customHeight="1">
      <c r="A100" s="27" t="s">
        <v>38</v>
      </c>
      <c r="B100" s="23" t="s">
        <v>56</v>
      </c>
      <c r="C100" s="23"/>
      <c r="D100" s="10">
        <v>4</v>
      </c>
      <c r="E100" s="23" t="s">
        <v>58</v>
      </c>
      <c r="F100" s="23"/>
      <c r="G100" s="10">
        <v>4</v>
      </c>
    </row>
    <row r="101" spans="1:7" ht="27" customHeight="1">
      <c r="A101" s="27"/>
      <c r="B101" s="23" t="s">
        <v>44</v>
      </c>
      <c r="C101" s="23"/>
      <c r="D101" s="10">
        <v>5</v>
      </c>
      <c r="E101" s="23" t="s">
        <v>58</v>
      </c>
      <c r="F101" s="23"/>
      <c r="G101" s="10">
        <v>5</v>
      </c>
    </row>
    <row r="102" spans="1:7" ht="42.75" customHeight="1">
      <c r="A102" s="27"/>
      <c r="B102" s="23" t="s">
        <v>45</v>
      </c>
      <c r="C102" s="23"/>
      <c r="D102" s="10">
        <v>1</v>
      </c>
      <c r="E102" s="23" t="s">
        <v>58</v>
      </c>
      <c r="F102" s="23"/>
      <c r="G102" s="10">
        <v>1</v>
      </c>
    </row>
    <row r="103" spans="1:7" ht="67.5" customHeight="1">
      <c r="A103" s="10" t="s">
        <v>46</v>
      </c>
      <c r="B103" s="23" t="s">
        <v>47</v>
      </c>
      <c r="C103" s="23"/>
      <c r="D103" s="10"/>
      <c r="E103" s="23" t="s">
        <v>59</v>
      </c>
      <c r="F103" s="23"/>
      <c r="G103" s="10"/>
    </row>
    <row r="104" spans="1:7" ht="26.25" customHeight="1">
      <c r="A104" s="27" t="s">
        <v>48</v>
      </c>
      <c r="B104" s="23" t="s">
        <v>57</v>
      </c>
      <c r="C104" s="23"/>
      <c r="D104" s="10">
        <v>3</v>
      </c>
      <c r="E104" s="23" t="s">
        <v>60</v>
      </c>
      <c r="F104" s="23"/>
      <c r="G104" s="10">
        <v>3</v>
      </c>
    </row>
    <row r="105" spans="1:7" ht="52.5" customHeight="1">
      <c r="A105" s="27"/>
      <c r="B105" s="23" t="s">
        <v>49</v>
      </c>
      <c r="C105" s="23"/>
      <c r="D105" s="10">
        <v>1</v>
      </c>
      <c r="E105" s="23" t="s">
        <v>61</v>
      </c>
      <c r="F105" s="23"/>
      <c r="G105" s="10">
        <v>1</v>
      </c>
    </row>
    <row r="106" spans="1:7" ht="25.5" customHeight="1">
      <c r="A106" s="27"/>
      <c r="B106" s="23" t="s">
        <v>53</v>
      </c>
      <c r="C106" s="23"/>
      <c r="D106" s="10">
        <v>2</v>
      </c>
      <c r="E106" s="23" t="s">
        <v>62</v>
      </c>
      <c r="F106" s="23"/>
      <c r="G106" s="10">
        <v>2</v>
      </c>
    </row>
    <row r="107" spans="1:7" ht="39" customHeight="1">
      <c r="A107" s="27"/>
      <c r="B107" s="23" t="s">
        <v>54</v>
      </c>
      <c r="C107" s="23"/>
      <c r="D107" s="10">
        <v>1</v>
      </c>
      <c r="E107" s="23" t="s">
        <v>63</v>
      </c>
      <c r="F107" s="23"/>
      <c r="G107" s="10">
        <v>1</v>
      </c>
    </row>
    <row r="108" spans="1:7" ht="27.75" customHeight="1">
      <c r="A108" s="27"/>
      <c r="B108" s="23" t="s">
        <v>55</v>
      </c>
      <c r="C108" s="23"/>
      <c r="D108" s="10"/>
      <c r="E108" s="23" t="s">
        <v>64</v>
      </c>
      <c r="F108" s="23"/>
      <c r="G108" s="10"/>
    </row>
    <row r="109" spans="1:7">
      <c r="A109" s="27"/>
      <c r="B109" s="23" t="s">
        <v>50</v>
      </c>
      <c r="C109" s="23"/>
      <c r="D109" s="10"/>
      <c r="E109" s="23" t="s">
        <v>65</v>
      </c>
      <c r="F109" s="23"/>
      <c r="G109" s="10"/>
    </row>
    <row r="110" spans="1:7">
      <c r="A110" s="27"/>
      <c r="B110" s="23" t="s">
        <v>51</v>
      </c>
      <c r="C110" s="23"/>
      <c r="D110" s="10">
        <v>3</v>
      </c>
      <c r="E110" s="23" t="s">
        <v>60</v>
      </c>
      <c r="F110" s="23"/>
      <c r="G110" s="10">
        <v>3</v>
      </c>
    </row>
    <row r="111" spans="1:7">
      <c r="A111" s="27"/>
      <c r="B111" s="23" t="s">
        <v>52</v>
      </c>
      <c r="C111" s="23"/>
      <c r="D111" s="10">
        <v>1</v>
      </c>
      <c r="E111" s="23"/>
      <c r="F111" s="23"/>
      <c r="G111" s="10">
        <v>1</v>
      </c>
    </row>
    <row r="114" spans="1:6">
      <c r="A114" s="1" t="s">
        <v>68</v>
      </c>
      <c r="F114" s="1" t="s">
        <v>67</v>
      </c>
    </row>
    <row r="116" spans="1:6">
      <c r="A116" s="1" t="s">
        <v>71</v>
      </c>
      <c r="F116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0">
    <mergeCell ref="F73:G73"/>
    <mergeCell ref="F74:G74"/>
    <mergeCell ref="F75:G75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A104:A111"/>
    <mergeCell ref="B104:C104"/>
    <mergeCell ref="E104:F104"/>
    <mergeCell ref="B105:C105"/>
    <mergeCell ref="E105:F105"/>
    <mergeCell ref="B106:C106"/>
    <mergeCell ref="E106:F106"/>
    <mergeCell ref="B110:C110"/>
    <mergeCell ref="E110:F110"/>
    <mergeCell ref="B111:C111"/>
    <mergeCell ref="E111:F111"/>
    <mergeCell ref="B107:C107"/>
    <mergeCell ref="E107:F107"/>
    <mergeCell ref="B108:C108"/>
    <mergeCell ref="E108:F108"/>
    <mergeCell ref="B109:C109"/>
    <mergeCell ref="E109:F109"/>
    <mergeCell ref="A23:B23"/>
    <mergeCell ref="C23:D23"/>
    <mergeCell ref="E23:F23"/>
    <mergeCell ref="C24:D24"/>
    <mergeCell ref="E24:F24"/>
    <mergeCell ref="C25:D25"/>
    <mergeCell ref="E25:F25"/>
    <mergeCell ref="B103:C103"/>
    <mergeCell ref="E103:F103"/>
    <mergeCell ref="F76:G76"/>
    <mergeCell ref="B99:C99"/>
    <mergeCell ref="E99:F99"/>
    <mergeCell ref="A100:A102"/>
    <mergeCell ref="B100:C100"/>
    <mergeCell ref="E100:F100"/>
    <mergeCell ref="B101:C101"/>
    <mergeCell ref="E101:F101"/>
    <mergeCell ref="B102:C102"/>
    <mergeCell ref="E102:F102"/>
    <mergeCell ref="B76:C76"/>
    <mergeCell ref="D76:E76"/>
    <mergeCell ref="B70:C70"/>
    <mergeCell ref="B71:C71"/>
    <mergeCell ref="B72:C72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2014-03-02T04:32:04Z</dcterms:modified>
</cp:coreProperties>
</file>