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4" i="11"/>
  <c r="F50"/>
  <c r="F49"/>
  <c r="F48"/>
  <c r="G40"/>
  <c r="G38"/>
  <c r="G36"/>
  <c r="G34"/>
  <c r="F42"/>
  <c r="E42"/>
  <c r="D42"/>
  <c r="B41"/>
  <c r="B40"/>
  <c r="B39"/>
  <c r="B38"/>
  <c r="B37"/>
  <c r="B36"/>
  <c r="B35"/>
  <c r="B34"/>
  <c r="C6"/>
  <c r="F51" s="1"/>
  <c r="D88" l="1"/>
  <c r="G42"/>
  <c r="F55"/>
  <c r="F52"/>
  <c r="F86"/>
  <c r="D89"/>
  <c r="F56" l="1"/>
  <c r="F105" s="1"/>
</calcChain>
</file>

<file path=xl/sharedStrings.xml><?xml version="1.0" encoding="utf-8"?>
<sst xmlns="http://schemas.openxmlformats.org/spreadsheetml/2006/main" count="189" uniqueCount="157">
  <si>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</si>
  <si>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</si>
  <si>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</si>
  <si>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</si>
  <si>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</si>
  <si>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</si>
  <si>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</si>
  <si>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</si>
  <si>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</si>
  <si>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</si>
  <si>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</si>
  <si>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</si>
  <si>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</si>
  <si>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</si>
  <si>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</si>
  <si>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</si>
  <si>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</si>
  <si>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</si>
  <si>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</si>
  <si>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</si>
  <si>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</si>
  <si>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</si>
  <si>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</si>
  <si>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</si>
  <si>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</si>
  <si>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</si>
  <si>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</si>
  <si>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</si>
  <si>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</si>
  <si>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</si>
  <si>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</si>
  <si>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</si>
  <si>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</si>
  <si>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</si>
  <si>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</si>
  <si>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</si>
  <si>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</si>
  <si>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</si>
  <si>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</si>
  <si>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</si>
  <si>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</si>
  <si>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</si>
  <si>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</si>
  <si>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</si>
  <si>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</si>
  <si>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</si>
  <si>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</si>
  <si>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</si>
  <si>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</si>
  <si>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</si>
  <si>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</si>
  <si>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</si>
  <si>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</si>
  <si>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</si>
  <si>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</si>
  <si>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</si>
  <si>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</si>
  <si>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</si>
  <si>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</si>
  <si>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</si>
  <si>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</si>
  <si>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</si>
  <si>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</si>
  <si>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</si>
  <si>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</si>
  <si>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</si>
  <si>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</si>
  <si>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</si>
  <si>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</si>
  <si>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</si>
  <si>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</si>
  <si>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</si>
  <si>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</si>
  <si>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</si>
  <si>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</si>
  <si>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</si>
  <si>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</si>
  <si>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</si>
  <si>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4  по улице Дружбы </t>
  </si>
  <si>
    <t>кв.68 замена стояка канализации</t>
  </si>
  <si>
    <t>Январь</t>
  </si>
  <si>
    <t>кв.37 замена запорной арматуры</t>
  </si>
  <si>
    <t>Февраль</t>
  </si>
  <si>
    <t>кв.47 регистрация счетчика ХВ,установка пломбы</t>
  </si>
  <si>
    <t>Апрель</t>
  </si>
  <si>
    <t xml:space="preserve">проверка и прочистка дымоходов </t>
  </si>
  <si>
    <t>кв.11 регистрация счетчика ХВ,установка пломбы</t>
  </si>
  <si>
    <t>кв.38 замена стояка канализации</t>
  </si>
  <si>
    <t>Май</t>
  </si>
  <si>
    <t>Косметический ремонт подъездов</t>
  </si>
  <si>
    <t>Июнь</t>
  </si>
  <si>
    <t>кв.20 ремонт стояка канализации</t>
  </si>
  <si>
    <t>кв.12 регистрация счетчика ХВ,установка пломбы</t>
  </si>
  <si>
    <t>Июль</t>
  </si>
  <si>
    <t>кв.19 регистрация счетчика ХВ,установка пломбы</t>
  </si>
  <si>
    <t>кв.6 регистрация счетчика ХВ,установка пломбы</t>
  </si>
  <si>
    <t>Август</t>
  </si>
  <si>
    <t>кв.37 регистрация счетчика ХВ,установка пломбы</t>
  </si>
  <si>
    <t>кв.36 прочистка подводки и фильтра ХВ</t>
  </si>
  <si>
    <t>кв.1а регистрация счетчика ХВ,установка пломбы</t>
  </si>
  <si>
    <t>Сентябрь</t>
  </si>
  <si>
    <t>ремонт с/отопления</t>
  </si>
  <si>
    <t>Установка общедомового прибора учета по электрической энергии</t>
  </si>
  <si>
    <t>кв.48 регистрация счетчика ХВ,установка пломбы</t>
  </si>
  <si>
    <t>Октябрь</t>
  </si>
  <si>
    <t>спиливание деревьев,распиловка,уборка территории</t>
  </si>
  <si>
    <t>монтаж уличного освещения</t>
  </si>
  <si>
    <t>Ноябрь</t>
  </si>
  <si>
    <t>ремонт ХВ</t>
  </si>
  <si>
    <t>кв.36 ремонт ХВ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</si>
  <si>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</si>
  <si>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</si>
  <si>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</si>
  <si>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</si>
  <si>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</si>
  <si>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</si>
  <si>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</si>
  <si>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</si>
  <si>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</si>
  <si>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</si>
  <si>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</si>
  <si>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</si>
  <si>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</si>
  <si>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</si>
  <si>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</si>
  <si>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</si>
  <si>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</si>
  <si>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</si>
  <si>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</si>
  <si>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</si>
  <si>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</si>
  <si>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</si>
  <si>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</si>
  <si>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</si>
  <si>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</si>
  <si>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</si>
  <si>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</si>
  <si>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</si>
  <si>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01.11.2009г.</t>
  </si>
  <si>
    <t xml:space="preserve">32 от 15.01.2009г. </t>
  </si>
  <si>
    <t>кв.22 регистрация счетчика ХВ,установка пломбы</t>
  </si>
  <si>
    <t>Декабрь</t>
  </si>
  <si>
    <t xml:space="preserve">подъезд ремонт освещения </t>
  </si>
  <si>
    <t>подъезд ремонт освещения</t>
  </si>
  <si>
    <t>до 2008г.</t>
  </si>
  <si>
    <t>25.04.2013г.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</si>
  <si>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</si>
  <si>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</si>
  <si>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</si>
  <si>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</si>
  <si>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</si>
  <si>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</si>
  <si>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</si>
  <si>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кв.16 ремонт мягкой кровли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</si>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</sst>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topLeftCell="A97" workbookViewId="0">
      <selection activeCell="A107" sqref="A107:XFD110"/>
    </sheetView>
  </sheetViews>
  <sheetFormatPr defaultRowHeight="15.75"/>
  <cols>
    <col min="1" max="1" width="19.140625" style="1" customWidth="1"/>
    <col min="2" max="2" width="13.42578125" style="1" customWidth="1"/>
    <col min="3" max="3" width="14.7109375" style="1" customWidth="1"/>
    <col min="4" max="4" width="11.28515625" style="1" customWidth="1"/>
    <col min="5" max="5" width="12.28515625" style="1" customWidth="1"/>
    <col min="6" max="6" width="14.7109375" style="1" customWidth="1"/>
    <col min="7" max="7" width="12.5703125" style="1" customWidth="1"/>
    <col min="8" max="8" width="0" style="1" hidden="1" customWidth="1"/>
    <col min="9" max="16384" width="9.140625" style="1"/>
  </cols>
  <sheetData>
    <row r="1" spans="1:8">
      <c r="A1" s="24" t="s">
        <v>0</v>
      </c>
      <c r="B1" s="24"/>
      <c r="C1" s="24"/>
      <c r="D1" s="24"/>
      <c r="E1" s="24"/>
      <c r="F1" s="24"/>
      <c r="G1" s="24"/>
    </row>
    <row r="2" spans="1:8">
      <c r="A2" s="24" t="s">
        <v>5</v>
      </c>
      <c r="B2" s="24"/>
      <c r="C2" s="24"/>
      <c r="D2" s="24"/>
      <c r="E2" s="24"/>
      <c r="F2" s="24"/>
      <c r="G2" s="24"/>
    </row>
    <row r="3" spans="1:8">
      <c r="A3" s="24" t="s">
        <v>78</v>
      </c>
      <c r="B3" s="24"/>
      <c r="C3" s="24"/>
      <c r="D3" s="24"/>
      <c r="E3" s="24"/>
      <c r="F3" s="24"/>
      <c r="G3" s="24"/>
    </row>
    <row r="4" spans="1:8">
      <c r="A4" s="24" t="s">
        <v>73</v>
      </c>
      <c r="B4" s="24"/>
      <c r="C4" s="24"/>
      <c r="D4" s="24"/>
      <c r="E4" s="24"/>
      <c r="F4" s="24"/>
      <c r="G4" s="24"/>
      <c r="H4" s="11">
        <v>12</v>
      </c>
    </row>
    <row r="5" spans="1:8" ht="11.25" customHeight="1"/>
    <row r="6" spans="1:8">
      <c r="A6" s="1" t="s">
        <v>6</v>
      </c>
      <c r="C6" s="2">
        <f>D7+D8</f>
        <v>3307.9</v>
      </c>
      <c r="D6" s="1" t="s">
        <v>2</v>
      </c>
    </row>
    <row r="7" spans="1:8">
      <c r="A7" s="1" t="s">
        <v>112</v>
      </c>
      <c r="B7" s="1" t="s">
        <v>113</v>
      </c>
      <c r="C7" s="2"/>
      <c r="D7" s="1">
        <v>3257.4</v>
      </c>
      <c r="E7" s="1" t="s">
        <v>2</v>
      </c>
    </row>
    <row r="8" spans="1:8">
      <c r="B8" s="1" t="s">
        <v>114</v>
      </c>
      <c r="C8" s="2"/>
      <c r="D8" s="1">
        <v>50.5</v>
      </c>
      <c r="E8" s="1" t="s">
        <v>2</v>
      </c>
    </row>
    <row r="9" spans="1:8">
      <c r="A9" s="1" t="s">
        <v>115</v>
      </c>
      <c r="C9" s="1">
        <v>5</v>
      </c>
    </row>
    <row r="10" spans="1:8">
      <c r="A10" s="1" t="s">
        <v>116</v>
      </c>
      <c r="C10" s="1">
        <v>4</v>
      </c>
    </row>
    <row r="11" spans="1:8">
      <c r="A11" s="1" t="s">
        <v>117</v>
      </c>
      <c r="C11" s="1">
        <v>69</v>
      </c>
    </row>
    <row r="12" spans="1:8">
      <c r="A12" s="1" t="s">
        <v>118</v>
      </c>
      <c r="E12" s="1">
        <v>332.3</v>
      </c>
      <c r="F12" s="1" t="s">
        <v>2</v>
      </c>
    </row>
    <row r="13" spans="1:8">
      <c r="A13" s="1" t="s">
        <v>119</v>
      </c>
      <c r="B13" s="1">
        <v>916.7</v>
      </c>
      <c r="C13" s="1" t="s">
        <v>2</v>
      </c>
    </row>
    <row r="14" spans="1:8">
      <c r="A14" s="1" t="s">
        <v>120</v>
      </c>
      <c r="D14" s="1">
        <v>1635</v>
      </c>
      <c r="E14" s="1" t="s">
        <v>2</v>
      </c>
    </row>
    <row r="16" spans="1:8">
      <c r="A16" s="1" t="s">
        <v>121</v>
      </c>
    </row>
    <row r="17" spans="1:6">
      <c r="A17" s="31" t="s">
        <v>122</v>
      </c>
      <c r="B17" s="31"/>
      <c r="C17" s="31"/>
      <c r="D17" s="31"/>
      <c r="E17" s="31" t="s">
        <v>123</v>
      </c>
      <c r="F17" s="31"/>
    </row>
    <row r="18" spans="1:6">
      <c r="A18" s="32" t="s">
        <v>124</v>
      </c>
      <c r="B18" s="32"/>
      <c r="C18" s="32"/>
      <c r="D18" s="32"/>
      <c r="E18" s="31" t="s">
        <v>145</v>
      </c>
      <c r="F18" s="31"/>
    </row>
    <row r="19" spans="1:6">
      <c r="A19" s="32" t="s">
        <v>125</v>
      </c>
      <c r="B19" s="32"/>
      <c r="C19" s="32"/>
      <c r="D19" s="32"/>
      <c r="E19" s="31" t="s">
        <v>144</v>
      </c>
      <c r="F19" s="31"/>
    </row>
    <row r="20" spans="1:6">
      <c r="A20" s="32" t="s">
        <v>126</v>
      </c>
      <c r="B20" s="32"/>
      <c r="C20" s="32"/>
      <c r="D20" s="32"/>
      <c r="E20" s="31" t="s">
        <v>138</v>
      </c>
      <c r="F20" s="31"/>
    </row>
    <row r="22" spans="1:6">
      <c r="A22" s="1" t="s">
        <v>127</v>
      </c>
    </row>
    <row r="23" spans="1:6" ht="31.5" customHeight="1">
      <c r="A23" s="39" t="s">
        <v>128</v>
      </c>
      <c r="B23" s="39"/>
      <c r="C23" s="39" t="s">
        <v>129</v>
      </c>
      <c r="D23" s="39"/>
      <c r="E23" s="39" t="s">
        <v>130</v>
      </c>
      <c r="F23" s="39"/>
    </row>
    <row r="24" spans="1:6" ht="15.75" customHeight="1">
      <c r="A24" s="13" t="s">
        <v>131</v>
      </c>
      <c r="B24" s="13"/>
      <c r="C24" s="31">
        <v>67</v>
      </c>
      <c r="D24" s="31"/>
      <c r="E24" s="31">
        <v>68</v>
      </c>
      <c r="F24" s="31"/>
    </row>
    <row r="25" spans="1:6">
      <c r="A25" s="13" t="s">
        <v>132</v>
      </c>
      <c r="B25" s="13"/>
      <c r="C25" s="31">
        <v>48</v>
      </c>
      <c r="D25" s="31"/>
      <c r="E25" s="31">
        <v>58</v>
      </c>
      <c r="F25" s="31"/>
    </row>
    <row r="27" spans="1:6">
      <c r="A27" s="1" t="s">
        <v>133</v>
      </c>
      <c r="C27" s="1" t="s">
        <v>139</v>
      </c>
    </row>
    <row r="29" spans="1:6">
      <c r="A29" s="1" t="s">
        <v>134</v>
      </c>
    </row>
    <row r="30" spans="1:6">
      <c r="B30" s="1" t="s">
        <v>135</v>
      </c>
      <c r="D30" s="14">
        <v>12.2</v>
      </c>
      <c r="E30" s="1" t="s">
        <v>136</v>
      </c>
    </row>
    <row r="31" spans="1:6">
      <c r="B31" s="1" t="s">
        <v>137</v>
      </c>
      <c r="D31" s="1">
        <v>13.66</v>
      </c>
      <c r="E31" s="1" t="s">
        <v>136</v>
      </c>
    </row>
    <row r="32" spans="1:6" ht="29.25" customHeight="1">
      <c r="A32" s="1" t="s">
        <v>1</v>
      </c>
    </row>
    <row r="33" spans="1:10" ht="98.25" customHeight="1">
      <c r="A33" s="15" t="s">
        <v>3</v>
      </c>
      <c r="B33" s="15" t="s">
        <v>146</v>
      </c>
      <c r="C33" s="15" t="s">
        <v>147</v>
      </c>
      <c r="D33" s="15" t="s">
        <v>148</v>
      </c>
      <c r="E33" s="15" t="s">
        <v>4</v>
      </c>
      <c r="F33" s="15" t="s">
        <v>149</v>
      </c>
      <c r="G33" s="15" t="s">
        <v>150</v>
      </c>
      <c r="H33" s="16"/>
      <c r="I33" s="16"/>
      <c r="J33" s="16"/>
    </row>
    <row r="34" spans="1:10">
      <c r="A34" s="19" t="s">
        <v>39</v>
      </c>
      <c r="B34" s="4">
        <f>D34/C34</f>
        <v>47405.392996108953</v>
      </c>
      <c r="C34" s="5">
        <v>2.57</v>
      </c>
      <c r="D34" s="5">
        <v>121831.86</v>
      </c>
      <c r="E34" s="5">
        <v>3475.84</v>
      </c>
      <c r="F34" s="17">
        <v>276541.28000000003</v>
      </c>
      <c r="G34" s="17">
        <f>D34+D35+E34+E35-F34</f>
        <v>2654.9699999999721</v>
      </c>
    </row>
    <row r="35" spans="1:10">
      <c r="A35" s="20"/>
      <c r="B35" s="4">
        <f>D35/C35</f>
        <v>52165.61016949152</v>
      </c>
      <c r="C35" s="5">
        <v>2.95</v>
      </c>
      <c r="D35" s="5">
        <v>153888.54999999999</v>
      </c>
      <c r="E35" s="5"/>
      <c r="F35" s="18"/>
      <c r="G35" s="18"/>
    </row>
    <row r="36" spans="1:10">
      <c r="A36" s="19" t="s">
        <v>40</v>
      </c>
      <c r="B36" s="4">
        <f t="shared" ref="B36:B41" si="0">D36/C36</f>
        <v>286.70000602065085</v>
      </c>
      <c r="C36" s="5">
        <v>1328.76</v>
      </c>
      <c r="D36" s="5">
        <v>380955.5</v>
      </c>
      <c r="E36" s="5"/>
      <c r="F36" s="17">
        <v>617299.74</v>
      </c>
      <c r="G36" s="17">
        <f t="shared" ref="G36" si="1">D36+D37+E36+E37-F36</f>
        <v>25231.399999999907</v>
      </c>
    </row>
    <row r="37" spans="1:10">
      <c r="A37" s="20"/>
      <c r="B37" s="4">
        <f t="shared" si="0"/>
        <v>174.7099578047839</v>
      </c>
      <c r="C37" s="5">
        <v>1502.54</v>
      </c>
      <c r="D37" s="5">
        <v>262508.7</v>
      </c>
      <c r="E37" s="5">
        <v>-933.06</v>
      </c>
      <c r="F37" s="18"/>
      <c r="G37" s="18"/>
    </row>
    <row r="38" spans="1:10" ht="16.5" customHeight="1">
      <c r="A38" s="19" t="s">
        <v>151</v>
      </c>
      <c r="B38" s="4">
        <f t="shared" si="0"/>
        <v>4618.5491289198599</v>
      </c>
      <c r="C38" s="5">
        <v>14.35</v>
      </c>
      <c r="D38" s="5">
        <v>66276.179999999993</v>
      </c>
      <c r="E38" s="5">
        <v>-520.82000000000005</v>
      </c>
      <c r="F38" s="17">
        <v>130150.33</v>
      </c>
      <c r="G38" s="17">
        <f t="shared" ref="G38" si="2">D38+D39+E38+E39-F38</f>
        <v>5478.1099999999715</v>
      </c>
    </row>
    <row r="39" spans="1:10">
      <c r="A39" s="20"/>
      <c r="B39" s="4">
        <f t="shared" si="0"/>
        <v>4235.5006045949212</v>
      </c>
      <c r="C39" s="5">
        <v>16.54</v>
      </c>
      <c r="D39" s="5">
        <v>70055.179999999993</v>
      </c>
      <c r="E39" s="5">
        <v>-182.1</v>
      </c>
      <c r="F39" s="18"/>
      <c r="G39" s="18"/>
    </row>
    <row r="40" spans="1:10" ht="16.5" customHeight="1">
      <c r="A40" s="19" t="s">
        <v>152</v>
      </c>
      <c r="B40" s="4">
        <f t="shared" si="0"/>
        <v>4544.7848572610674</v>
      </c>
      <c r="C40" s="5">
        <v>24.17</v>
      </c>
      <c r="D40" s="5">
        <v>109847.45</v>
      </c>
      <c r="E40" s="5">
        <v>-877.26</v>
      </c>
      <c r="F40" s="17">
        <v>221388.54</v>
      </c>
      <c r="G40" s="17">
        <f t="shared" ref="G40" si="3">D40+D41+E40+E41-F40</f>
        <v>9481.0799999999872</v>
      </c>
    </row>
    <row r="41" spans="1:10">
      <c r="A41" s="20"/>
      <c r="B41" s="4">
        <f t="shared" si="0"/>
        <v>4162.8978201634873</v>
      </c>
      <c r="C41" s="5">
        <v>29.36</v>
      </c>
      <c r="D41" s="5">
        <v>122222.68</v>
      </c>
      <c r="E41" s="5">
        <v>-323.25</v>
      </c>
      <c r="F41" s="18"/>
      <c r="G41" s="18"/>
    </row>
    <row r="42" spans="1:10">
      <c r="A42" s="3" t="s">
        <v>70</v>
      </c>
      <c r="B42" s="4"/>
      <c r="C42" s="5"/>
      <c r="D42" s="5">
        <f>SUM(D34:D41)</f>
        <v>1287586.0999999996</v>
      </c>
      <c r="E42" s="5">
        <f>SUM(E34:E41)</f>
        <v>639.35000000000014</v>
      </c>
      <c r="F42" s="5">
        <f>SUM(F34:F41)</f>
        <v>1245379.8899999999</v>
      </c>
      <c r="G42" s="5">
        <f>SUM(G34:G41)</f>
        <v>42845.559999999838</v>
      </c>
    </row>
    <row r="45" spans="1:10">
      <c r="A45" s="1" t="s">
        <v>7</v>
      </c>
    </row>
    <row r="47" spans="1:10" ht="64.5" customHeight="1">
      <c r="A47" s="12" t="s">
        <v>8</v>
      </c>
      <c r="B47" s="25" t="s">
        <v>9</v>
      </c>
      <c r="C47" s="26"/>
      <c r="D47" s="25" t="s">
        <v>10</v>
      </c>
      <c r="E47" s="26"/>
      <c r="F47" s="25" t="s">
        <v>11</v>
      </c>
      <c r="G47" s="26"/>
    </row>
    <row r="48" spans="1:10" ht="49.5" customHeight="1">
      <c r="A48" s="12">
        <v>1</v>
      </c>
      <c r="B48" s="27" t="s">
        <v>12</v>
      </c>
      <c r="C48" s="28"/>
      <c r="D48" s="25" t="s">
        <v>13</v>
      </c>
      <c r="E48" s="26"/>
      <c r="F48" s="29">
        <f>0.54*H4*D7</f>
        <v>21107.952000000001</v>
      </c>
      <c r="G48" s="30"/>
    </row>
    <row r="49" spans="1:7" ht="33" customHeight="1">
      <c r="A49" s="12">
        <v>2</v>
      </c>
      <c r="B49" s="27" t="s">
        <v>14</v>
      </c>
      <c r="C49" s="28"/>
      <c r="D49" s="25" t="s">
        <v>13</v>
      </c>
      <c r="E49" s="26"/>
      <c r="F49" s="29">
        <f>1.71*H4*D7</f>
        <v>66841.847999999998</v>
      </c>
      <c r="G49" s="30"/>
    </row>
    <row r="50" spans="1:7" ht="18" customHeight="1">
      <c r="A50" s="12">
        <v>3</v>
      </c>
      <c r="B50" s="27" t="s">
        <v>15</v>
      </c>
      <c r="C50" s="28"/>
      <c r="D50" s="25" t="s">
        <v>16</v>
      </c>
      <c r="E50" s="26"/>
      <c r="F50" s="29">
        <f>0.148333333333*H4*D7</f>
        <v>5798.1719999869701</v>
      </c>
      <c r="G50" s="30"/>
    </row>
    <row r="51" spans="1:7" ht="34.5" customHeight="1">
      <c r="A51" s="12">
        <v>4</v>
      </c>
      <c r="B51" s="27" t="s">
        <v>17</v>
      </c>
      <c r="C51" s="28"/>
      <c r="D51" s="25" t="s">
        <v>110</v>
      </c>
      <c r="E51" s="26"/>
      <c r="F51" s="29">
        <f>0.79*H4*C6</f>
        <v>31358.892000000003</v>
      </c>
      <c r="G51" s="30"/>
    </row>
    <row r="52" spans="1:7" ht="63.75" customHeight="1">
      <c r="A52" s="12">
        <v>5</v>
      </c>
      <c r="B52" s="27" t="s">
        <v>18</v>
      </c>
      <c r="C52" s="28"/>
      <c r="D52" s="25" t="s">
        <v>19</v>
      </c>
      <c r="E52" s="26"/>
      <c r="F52" s="29">
        <f>1.04*H4*C6</f>
        <v>41282.592000000004</v>
      </c>
      <c r="G52" s="30"/>
    </row>
    <row r="53" spans="1:7" ht="30.75" customHeight="1">
      <c r="A53" s="12">
        <v>6</v>
      </c>
      <c r="B53" s="27" t="s">
        <v>20</v>
      </c>
      <c r="C53" s="28"/>
      <c r="D53" s="25" t="s">
        <v>66</v>
      </c>
      <c r="E53" s="26"/>
      <c r="F53" s="29"/>
      <c r="G53" s="30"/>
    </row>
    <row r="54" spans="1:7" ht="32.25" customHeight="1">
      <c r="A54" s="12">
        <v>7</v>
      </c>
      <c r="B54" s="27" t="s">
        <v>21</v>
      </c>
      <c r="C54" s="28"/>
      <c r="D54" s="25" t="s">
        <v>66</v>
      </c>
      <c r="E54" s="26"/>
      <c r="F54" s="29">
        <f>2.204166666666*H4*D7</f>
        <v>86158.229999973948</v>
      </c>
      <c r="G54" s="30"/>
    </row>
    <row r="55" spans="1:7" ht="32.25" customHeight="1">
      <c r="A55" s="12">
        <v>8</v>
      </c>
      <c r="B55" s="27" t="s">
        <v>22</v>
      </c>
      <c r="C55" s="28"/>
      <c r="D55" s="25" t="s">
        <v>111</v>
      </c>
      <c r="E55" s="26"/>
      <c r="F55" s="29">
        <f>0.2525*H4*C6</f>
        <v>10022.937000000002</v>
      </c>
      <c r="G55" s="30"/>
    </row>
    <row r="56" spans="1:7" ht="30.75" customHeight="1">
      <c r="A56" s="12"/>
      <c r="B56" s="27" t="s">
        <v>23</v>
      </c>
      <c r="C56" s="28"/>
      <c r="D56" s="25"/>
      <c r="E56" s="26"/>
      <c r="F56" s="29">
        <f>SUM(F48:G55)</f>
        <v>262570.62299996091</v>
      </c>
      <c r="G56" s="30"/>
    </row>
    <row r="58" spans="1:7">
      <c r="A58" s="1" t="s">
        <v>24</v>
      </c>
    </row>
    <row r="60" spans="1:7" ht="48" customHeight="1">
      <c r="A60" s="8" t="s">
        <v>8</v>
      </c>
      <c r="B60" s="36" t="s">
        <v>25</v>
      </c>
      <c r="C60" s="36"/>
      <c r="D60" s="25" t="s">
        <v>26</v>
      </c>
      <c r="E60" s="26"/>
      <c r="F60" s="25" t="s">
        <v>27</v>
      </c>
      <c r="G60" s="26"/>
    </row>
    <row r="61" spans="1:7" ht="33.75" customHeight="1">
      <c r="A61" s="8">
        <v>1</v>
      </c>
      <c r="B61" s="33" t="s">
        <v>79</v>
      </c>
      <c r="C61" s="33"/>
      <c r="D61" s="23" t="s">
        <v>80</v>
      </c>
      <c r="E61" s="23"/>
      <c r="F61" s="21">
        <v>3849.51</v>
      </c>
      <c r="G61" s="22"/>
    </row>
    <row r="62" spans="1:7" ht="33" customHeight="1">
      <c r="A62" s="8">
        <v>2</v>
      </c>
      <c r="B62" s="33" t="s">
        <v>81</v>
      </c>
      <c r="C62" s="33"/>
      <c r="D62" s="23" t="s">
        <v>82</v>
      </c>
      <c r="E62" s="23"/>
      <c r="F62" s="21">
        <v>1257.78</v>
      </c>
      <c r="G62" s="22"/>
    </row>
    <row r="63" spans="1:7" ht="31.5" customHeight="1">
      <c r="A63" s="10">
        <v>3</v>
      </c>
      <c r="B63" s="33" t="s">
        <v>83</v>
      </c>
      <c r="C63" s="33"/>
      <c r="D63" s="23" t="s">
        <v>82</v>
      </c>
      <c r="E63" s="23"/>
      <c r="F63" s="21">
        <v>50.41</v>
      </c>
      <c r="G63" s="22"/>
    </row>
    <row r="64" spans="1:7" ht="49.5" customHeight="1">
      <c r="A64" s="10">
        <v>4</v>
      </c>
      <c r="B64" s="33" t="s">
        <v>102</v>
      </c>
      <c r="C64" s="33"/>
      <c r="D64" s="23" t="s">
        <v>84</v>
      </c>
      <c r="E64" s="23"/>
      <c r="F64" s="21">
        <v>8942</v>
      </c>
      <c r="G64" s="22"/>
    </row>
    <row r="65" spans="1:7" ht="34.5" customHeight="1">
      <c r="A65" s="10">
        <v>5</v>
      </c>
      <c r="B65" s="34" t="s">
        <v>85</v>
      </c>
      <c r="C65" s="35"/>
      <c r="D65" s="23" t="s">
        <v>84</v>
      </c>
      <c r="E65" s="23"/>
      <c r="F65" s="21">
        <v>611</v>
      </c>
      <c r="G65" s="22"/>
    </row>
    <row r="66" spans="1:7" ht="33.75" customHeight="1">
      <c r="A66" s="10">
        <v>6</v>
      </c>
      <c r="B66" s="33" t="s">
        <v>86</v>
      </c>
      <c r="C66" s="33"/>
      <c r="D66" s="23" t="s">
        <v>84</v>
      </c>
      <c r="E66" s="23"/>
      <c r="F66" s="21">
        <v>36.25</v>
      </c>
      <c r="G66" s="22"/>
    </row>
    <row r="67" spans="1:7" ht="30.75" customHeight="1">
      <c r="A67" s="10">
        <v>7</v>
      </c>
      <c r="B67" s="33" t="s">
        <v>87</v>
      </c>
      <c r="C67" s="33"/>
      <c r="D67" s="23" t="s">
        <v>88</v>
      </c>
      <c r="E67" s="23"/>
      <c r="F67" s="21">
        <v>3506.44</v>
      </c>
      <c r="G67" s="22"/>
    </row>
    <row r="68" spans="1:7" ht="30.75" customHeight="1">
      <c r="A68" s="10">
        <v>8</v>
      </c>
      <c r="B68" s="33" t="s">
        <v>89</v>
      </c>
      <c r="C68" s="33"/>
      <c r="D68" s="23" t="s">
        <v>90</v>
      </c>
      <c r="E68" s="23"/>
      <c r="F68" s="21">
        <v>203275</v>
      </c>
      <c r="G68" s="22"/>
    </row>
    <row r="69" spans="1:7" ht="30.75" customHeight="1">
      <c r="A69" s="10">
        <v>9</v>
      </c>
      <c r="B69" s="33" t="s">
        <v>91</v>
      </c>
      <c r="C69" s="33"/>
      <c r="D69" s="23" t="s">
        <v>90</v>
      </c>
      <c r="E69" s="23"/>
      <c r="F69" s="21">
        <v>1522.31</v>
      </c>
      <c r="G69" s="22"/>
    </row>
    <row r="70" spans="1:7" ht="32.25" customHeight="1">
      <c r="A70" s="10">
        <v>10</v>
      </c>
      <c r="B70" s="33" t="s">
        <v>92</v>
      </c>
      <c r="C70" s="33"/>
      <c r="D70" s="23" t="s">
        <v>90</v>
      </c>
      <c r="E70" s="23"/>
      <c r="F70" s="21">
        <v>61.86</v>
      </c>
      <c r="G70" s="22"/>
    </row>
    <row r="71" spans="1:7">
      <c r="A71" s="10">
        <v>11</v>
      </c>
      <c r="B71" s="33" t="s">
        <v>142</v>
      </c>
      <c r="C71" s="33"/>
      <c r="D71" s="23" t="s">
        <v>93</v>
      </c>
      <c r="E71" s="23"/>
      <c r="F71" s="21">
        <v>1648.97</v>
      </c>
      <c r="G71" s="22"/>
    </row>
    <row r="72" spans="1:7">
      <c r="A72" s="10">
        <v>12</v>
      </c>
      <c r="B72" s="33" t="s">
        <v>143</v>
      </c>
      <c r="C72" s="33"/>
      <c r="D72" s="23" t="s">
        <v>93</v>
      </c>
      <c r="E72" s="23"/>
      <c r="F72" s="21">
        <v>446.5</v>
      </c>
      <c r="G72" s="22"/>
    </row>
    <row r="73" spans="1:7" ht="33.75" customHeight="1">
      <c r="A73" s="10">
        <v>13</v>
      </c>
      <c r="B73" s="33" t="s">
        <v>94</v>
      </c>
      <c r="C73" s="33"/>
      <c r="D73" s="23" t="s">
        <v>93</v>
      </c>
      <c r="E73" s="23"/>
      <c r="F73" s="21">
        <v>34.72</v>
      </c>
      <c r="G73" s="22"/>
    </row>
    <row r="74" spans="1:7" ht="34.5" customHeight="1">
      <c r="A74" s="10">
        <v>14</v>
      </c>
      <c r="B74" s="33" t="s">
        <v>95</v>
      </c>
      <c r="C74" s="33"/>
      <c r="D74" s="23" t="s">
        <v>93</v>
      </c>
      <c r="E74" s="23"/>
      <c r="F74" s="21">
        <v>34.72</v>
      </c>
      <c r="G74" s="22"/>
    </row>
    <row r="75" spans="1:7" ht="18.75" customHeight="1">
      <c r="A75" s="10">
        <v>15</v>
      </c>
      <c r="B75" s="33" t="s">
        <v>153</v>
      </c>
      <c r="C75" s="33"/>
      <c r="D75" s="23" t="s">
        <v>96</v>
      </c>
      <c r="E75" s="23"/>
      <c r="F75" s="21">
        <v>71381</v>
      </c>
      <c r="G75" s="22"/>
    </row>
    <row r="76" spans="1:7" ht="32.25" customHeight="1">
      <c r="A76" s="10">
        <v>16</v>
      </c>
      <c r="B76" s="33" t="s">
        <v>97</v>
      </c>
      <c r="C76" s="33"/>
      <c r="D76" s="23" t="s">
        <v>96</v>
      </c>
      <c r="E76" s="23"/>
      <c r="F76" s="21">
        <v>26.12</v>
      </c>
      <c r="G76" s="22"/>
    </row>
    <row r="77" spans="1:7" ht="35.25" customHeight="1">
      <c r="A77" s="10">
        <v>17</v>
      </c>
      <c r="B77" s="33" t="s">
        <v>98</v>
      </c>
      <c r="C77" s="33"/>
      <c r="D77" s="23" t="s">
        <v>96</v>
      </c>
      <c r="E77" s="23"/>
      <c r="F77" s="21">
        <v>1376.34</v>
      </c>
      <c r="G77" s="22"/>
    </row>
    <row r="78" spans="1:7" ht="33" customHeight="1">
      <c r="A78" s="10">
        <v>18</v>
      </c>
      <c r="B78" s="33" t="s">
        <v>99</v>
      </c>
      <c r="C78" s="33"/>
      <c r="D78" s="23" t="s">
        <v>100</v>
      </c>
      <c r="E78" s="23"/>
      <c r="F78" s="21">
        <v>37.549999999999997</v>
      </c>
      <c r="G78" s="22"/>
    </row>
    <row r="79" spans="1:7">
      <c r="A79" s="10">
        <v>19</v>
      </c>
      <c r="B79" s="33" t="s">
        <v>101</v>
      </c>
      <c r="C79" s="33"/>
      <c r="D79" s="23" t="s">
        <v>100</v>
      </c>
      <c r="E79" s="23"/>
      <c r="F79" s="21">
        <v>809.64</v>
      </c>
      <c r="G79" s="22"/>
    </row>
    <row r="80" spans="1:7" ht="34.5" customHeight="1">
      <c r="A80" s="10">
        <v>20</v>
      </c>
      <c r="B80" s="33" t="s">
        <v>103</v>
      </c>
      <c r="C80" s="33"/>
      <c r="D80" s="23" t="s">
        <v>104</v>
      </c>
      <c r="E80" s="23"/>
      <c r="F80" s="21">
        <v>34.729999999999997</v>
      </c>
      <c r="G80" s="22"/>
    </row>
    <row r="81" spans="1:7" ht="48.75" customHeight="1">
      <c r="A81" s="10">
        <v>21</v>
      </c>
      <c r="B81" s="33" t="s">
        <v>105</v>
      </c>
      <c r="C81" s="33"/>
      <c r="D81" s="23" t="s">
        <v>104</v>
      </c>
      <c r="E81" s="23"/>
      <c r="F81" s="21">
        <v>3164.49</v>
      </c>
      <c r="G81" s="22"/>
    </row>
    <row r="82" spans="1:7" ht="34.5" customHeight="1">
      <c r="A82" s="10">
        <v>22</v>
      </c>
      <c r="B82" s="33" t="s">
        <v>106</v>
      </c>
      <c r="C82" s="33"/>
      <c r="D82" s="23" t="s">
        <v>107</v>
      </c>
      <c r="E82" s="23"/>
      <c r="F82" s="21">
        <v>845.37</v>
      </c>
      <c r="G82" s="22"/>
    </row>
    <row r="83" spans="1:7">
      <c r="A83" s="10">
        <v>23</v>
      </c>
      <c r="B83" s="33" t="s">
        <v>108</v>
      </c>
      <c r="C83" s="33"/>
      <c r="D83" s="23" t="s">
        <v>107</v>
      </c>
      <c r="E83" s="23"/>
      <c r="F83" s="21">
        <v>1740.79</v>
      </c>
      <c r="G83" s="22"/>
    </row>
    <row r="84" spans="1:7" ht="16.5" customHeight="1">
      <c r="A84" s="10">
        <v>24</v>
      </c>
      <c r="B84" s="33" t="s">
        <v>109</v>
      </c>
      <c r="C84" s="33"/>
      <c r="D84" s="23" t="s">
        <v>107</v>
      </c>
      <c r="E84" s="23"/>
      <c r="F84" s="21">
        <v>1506.41</v>
      </c>
      <c r="G84" s="22"/>
    </row>
    <row r="85" spans="1:7" ht="31.5" customHeight="1">
      <c r="A85" s="10">
        <v>25</v>
      </c>
      <c r="B85" s="33" t="s">
        <v>140</v>
      </c>
      <c r="C85" s="33"/>
      <c r="D85" s="23" t="s">
        <v>141</v>
      </c>
      <c r="E85" s="23"/>
      <c r="F85" s="21">
        <v>58.09</v>
      </c>
      <c r="G85" s="22"/>
    </row>
    <row r="86" spans="1:7" ht="39" customHeight="1">
      <c r="A86" s="8"/>
      <c r="B86" s="27" t="s">
        <v>72</v>
      </c>
      <c r="C86" s="28"/>
      <c r="D86" s="25"/>
      <c r="E86" s="26"/>
      <c r="F86" s="29">
        <f>SUM(F61:G85)</f>
        <v>306257.99999999994</v>
      </c>
      <c r="G86" s="26"/>
    </row>
    <row r="88" spans="1:7">
      <c r="A88" s="1" t="s">
        <v>28</v>
      </c>
      <c r="D88" s="6">
        <f>2.1*H4*C6</f>
        <v>83359.080000000016</v>
      </c>
      <c r="E88" s="1" t="s">
        <v>29</v>
      </c>
    </row>
    <row r="89" spans="1:7">
      <c r="A89" s="1" t="s">
        <v>30</v>
      </c>
      <c r="D89" s="6">
        <f>F96*5.3%</f>
        <v>25708.522380000002</v>
      </c>
      <c r="E89" s="1" t="s">
        <v>29</v>
      </c>
    </row>
    <row r="91" spans="1:7">
      <c r="A91" s="1" t="s">
        <v>43</v>
      </c>
    </row>
    <row r="92" spans="1:7">
      <c r="A92" s="1" t="s">
        <v>74</v>
      </c>
    </row>
    <row r="93" spans="1:7">
      <c r="B93" s="1" t="s">
        <v>42</v>
      </c>
      <c r="F93" s="6">
        <v>500662.71</v>
      </c>
      <c r="G93" s="1" t="s">
        <v>29</v>
      </c>
    </row>
    <row r="94" spans="1:7">
      <c r="F94" s="6"/>
    </row>
    <row r="95" spans="1:7">
      <c r="A95" s="1" t="s">
        <v>31</v>
      </c>
    </row>
    <row r="96" spans="1:7">
      <c r="B96" s="1" t="s">
        <v>76</v>
      </c>
      <c r="F96" s="6">
        <v>485066.46</v>
      </c>
      <c r="G96" s="1" t="s">
        <v>29</v>
      </c>
    </row>
    <row r="97" spans="1:7">
      <c r="F97" s="6"/>
    </row>
    <row r="98" spans="1:7">
      <c r="A98" s="1" t="s">
        <v>154</v>
      </c>
      <c r="D98" s="6"/>
    </row>
    <row r="99" spans="1:7">
      <c r="A99" s="1" t="s">
        <v>77</v>
      </c>
      <c r="D99" s="6"/>
      <c r="F99" s="6">
        <v>15596.25</v>
      </c>
      <c r="G99" s="1" t="s">
        <v>29</v>
      </c>
    </row>
    <row r="100" spans="1:7">
      <c r="D100" s="6"/>
      <c r="F100" s="6"/>
    </row>
    <row r="101" spans="1:7">
      <c r="A101" s="1" t="s">
        <v>155</v>
      </c>
      <c r="D101" s="6"/>
    </row>
    <row r="102" spans="1:7">
      <c r="A102" s="1" t="s">
        <v>156</v>
      </c>
      <c r="D102" s="6"/>
      <c r="F102" s="6">
        <v>42845.56</v>
      </c>
      <c r="G102" s="1" t="s">
        <v>29</v>
      </c>
    </row>
    <row r="104" spans="1:7">
      <c r="A104" s="1" t="s">
        <v>75</v>
      </c>
    </row>
    <row r="105" spans="1:7">
      <c r="B105" s="1" t="s">
        <v>41</v>
      </c>
      <c r="F105" s="6">
        <f>F56+F86+D88</f>
        <v>652187.70299996086</v>
      </c>
      <c r="G105" s="1" t="s">
        <v>29</v>
      </c>
    </row>
    <row r="108" spans="1:7">
      <c r="A108" s="1" t="s">
        <v>32</v>
      </c>
    </row>
    <row r="109" spans="1:7" ht="30.75" customHeight="1"/>
    <row r="110" spans="1:7" ht="26.25" customHeight="1">
      <c r="A110" s="7" t="s">
        <v>33</v>
      </c>
      <c r="B110" s="40" t="s">
        <v>34</v>
      </c>
      <c r="C110" s="40"/>
      <c r="D110" s="7" t="s">
        <v>35</v>
      </c>
      <c r="E110" s="40" t="s">
        <v>36</v>
      </c>
      <c r="F110" s="40"/>
      <c r="G110" s="7" t="s">
        <v>37</v>
      </c>
    </row>
    <row r="111" spans="1:7" ht="28.5" customHeight="1">
      <c r="A111" s="37" t="s">
        <v>38</v>
      </c>
      <c r="B111" s="38" t="s">
        <v>56</v>
      </c>
      <c r="C111" s="38"/>
      <c r="D111" s="9">
        <v>7</v>
      </c>
      <c r="E111" s="38" t="s">
        <v>58</v>
      </c>
      <c r="F111" s="38"/>
      <c r="G111" s="9">
        <v>7</v>
      </c>
    </row>
    <row r="112" spans="1:7" ht="30.75" customHeight="1">
      <c r="A112" s="37"/>
      <c r="B112" s="38" t="s">
        <v>44</v>
      </c>
      <c r="C112" s="38"/>
      <c r="D112" s="9">
        <v>5</v>
      </c>
      <c r="E112" s="38" t="s">
        <v>58</v>
      </c>
      <c r="F112" s="38"/>
      <c r="G112" s="9">
        <v>4</v>
      </c>
    </row>
    <row r="113" spans="1:7" ht="26.25" customHeight="1">
      <c r="A113" s="37"/>
      <c r="B113" s="38" t="s">
        <v>45</v>
      </c>
      <c r="C113" s="38"/>
      <c r="D113" s="9"/>
      <c r="E113" s="38" t="s">
        <v>58</v>
      </c>
      <c r="F113" s="38"/>
      <c r="G113" s="9"/>
    </row>
    <row r="114" spans="1:7" ht="65.25" customHeight="1">
      <c r="A114" s="9" t="s">
        <v>46</v>
      </c>
      <c r="B114" s="38" t="s">
        <v>47</v>
      </c>
      <c r="C114" s="38"/>
      <c r="D114" s="9">
        <v>1</v>
      </c>
      <c r="E114" s="38" t="s">
        <v>59</v>
      </c>
      <c r="F114" s="38"/>
      <c r="G114" s="9">
        <v>1</v>
      </c>
    </row>
    <row r="115" spans="1:7" ht="27" customHeight="1">
      <c r="A115" s="37" t="s">
        <v>48</v>
      </c>
      <c r="B115" s="38" t="s">
        <v>57</v>
      </c>
      <c r="C115" s="38"/>
      <c r="D115" s="9">
        <v>6</v>
      </c>
      <c r="E115" s="38" t="s">
        <v>60</v>
      </c>
      <c r="F115" s="38"/>
      <c r="G115" s="9">
        <v>6</v>
      </c>
    </row>
    <row r="116" spans="1:7" ht="53.25" customHeight="1">
      <c r="A116" s="37"/>
      <c r="B116" s="38" t="s">
        <v>49</v>
      </c>
      <c r="C116" s="38"/>
      <c r="D116" s="9">
        <v>1</v>
      </c>
      <c r="E116" s="38" t="s">
        <v>61</v>
      </c>
      <c r="F116" s="38"/>
      <c r="G116" s="9">
        <v>1</v>
      </c>
    </row>
    <row r="117" spans="1:7" ht="26.25" customHeight="1">
      <c r="A117" s="37"/>
      <c r="B117" s="38" t="s">
        <v>53</v>
      </c>
      <c r="C117" s="38"/>
      <c r="D117" s="9">
        <v>12</v>
      </c>
      <c r="E117" s="38" t="s">
        <v>62</v>
      </c>
      <c r="F117" s="38"/>
      <c r="G117" s="9">
        <v>12</v>
      </c>
    </row>
    <row r="118" spans="1:7" ht="38.25" customHeight="1">
      <c r="A118" s="37"/>
      <c r="B118" s="38" t="s">
        <v>54</v>
      </c>
      <c r="C118" s="38"/>
      <c r="D118" s="9">
        <v>3</v>
      </c>
      <c r="E118" s="38" t="s">
        <v>63</v>
      </c>
      <c r="F118" s="38"/>
      <c r="G118" s="9">
        <v>3</v>
      </c>
    </row>
    <row r="119" spans="1:7" ht="26.25" customHeight="1">
      <c r="A119" s="37"/>
      <c r="B119" s="38" t="s">
        <v>55</v>
      </c>
      <c r="C119" s="38"/>
      <c r="D119" s="9">
        <v>1</v>
      </c>
      <c r="E119" s="38" t="s">
        <v>64</v>
      </c>
      <c r="F119" s="38"/>
      <c r="G119" s="9">
        <v>1</v>
      </c>
    </row>
    <row r="120" spans="1:7">
      <c r="A120" s="37"/>
      <c r="B120" s="38" t="s">
        <v>50</v>
      </c>
      <c r="C120" s="38"/>
      <c r="D120" s="9"/>
      <c r="E120" s="38" t="s">
        <v>65</v>
      </c>
      <c r="F120" s="38"/>
      <c r="G120" s="9"/>
    </row>
    <row r="121" spans="1:7">
      <c r="A121" s="37"/>
      <c r="B121" s="38" t="s">
        <v>51</v>
      </c>
      <c r="C121" s="38"/>
      <c r="D121" s="9"/>
      <c r="E121" s="38" t="s">
        <v>60</v>
      </c>
      <c r="F121" s="38"/>
      <c r="G121" s="9"/>
    </row>
    <row r="122" spans="1:7">
      <c r="A122" s="37"/>
      <c r="B122" s="38" t="s">
        <v>52</v>
      </c>
      <c r="C122" s="38"/>
      <c r="D122" s="9">
        <v>7</v>
      </c>
      <c r="E122" s="38"/>
      <c r="F122" s="38"/>
      <c r="G122" s="9">
        <v>7</v>
      </c>
    </row>
    <row r="125" spans="1:7">
      <c r="A125" s="1" t="s">
        <v>68</v>
      </c>
      <c r="F125" s="1" t="s">
        <v>67</v>
      </c>
    </row>
    <row r="127" spans="1:7">
      <c r="A127" s="1" t="s">
        <v>71</v>
      </c>
      <c r="F127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0">
    <mergeCell ref="A23:B23"/>
    <mergeCell ref="C23:D23"/>
    <mergeCell ref="E23:F23"/>
    <mergeCell ref="C24:D24"/>
    <mergeCell ref="E24:F24"/>
    <mergeCell ref="C25:D25"/>
    <mergeCell ref="E25:F25"/>
    <mergeCell ref="B114:C114"/>
    <mergeCell ref="E114:F114"/>
    <mergeCell ref="F86:G86"/>
    <mergeCell ref="B110:C110"/>
    <mergeCell ref="E110:F110"/>
    <mergeCell ref="A111:A113"/>
    <mergeCell ref="B111:C111"/>
    <mergeCell ref="E111:F111"/>
    <mergeCell ref="B112:C112"/>
    <mergeCell ref="E112:F112"/>
    <mergeCell ref="B113:C113"/>
    <mergeCell ref="E113:F113"/>
    <mergeCell ref="B86:C86"/>
    <mergeCell ref="D86:E86"/>
    <mergeCell ref="B81:C81"/>
    <mergeCell ref="B82:C82"/>
    <mergeCell ref="B83:C83"/>
    <mergeCell ref="B84:C84"/>
    <mergeCell ref="B85:C85"/>
    <mergeCell ref="A115:A122"/>
    <mergeCell ref="B115:C115"/>
    <mergeCell ref="E115:F115"/>
    <mergeCell ref="B116:C116"/>
    <mergeCell ref="E116:F116"/>
    <mergeCell ref="B117:C117"/>
    <mergeCell ref="E117:F117"/>
    <mergeCell ref="B121:C121"/>
    <mergeCell ref="E121:F121"/>
    <mergeCell ref="B122:C122"/>
    <mergeCell ref="E122:F122"/>
    <mergeCell ref="B118:C118"/>
    <mergeCell ref="E118:F118"/>
    <mergeCell ref="B119:C119"/>
    <mergeCell ref="E119:F119"/>
    <mergeCell ref="B120:C120"/>
    <mergeCell ref="E120:F120"/>
    <mergeCell ref="B76:C76"/>
    <mergeCell ref="B77:C77"/>
    <mergeCell ref="B78:C78"/>
    <mergeCell ref="B79:C79"/>
    <mergeCell ref="B80:C80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60:C60"/>
    <mergeCell ref="D60:E60"/>
    <mergeCell ref="F60:G60"/>
    <mergeCell ref="B61:C61"/>
    <mergeCell ref="B62:C62"/>
    <mergeCell ref="B63:C63"/>
    <mergeCell ref="D64:E64"/>
    <mergeCell ref="D65:E65"/>
    <mergeCell ref="D66:E66"/>
    <mergeCell ref="D67:E67"/>
    <mergeCell ref="D68:E68"/>
    <mergeCell ref="D69:E69"/>
    <mergeCell ref="F64:G64"/>
    <mergeCell ref="F65:G65"/>
    <mergeCell ref="F66:G66"/>
    <mergeCell ref="F67:G67"/>
    <mergeCell ref="F68:G68"/>
    <mergeCell ref="F69:G69"/>
    <mergeCell ref="B55:C55"/>
    <mergeCell ref="D55:E55"/>
    <mergeCell ref="F55:G55"/>
    <mergeCell ref="B56:C56"/>
    <mergeCell ref="D56:E56"/>
    <mergeCell ref="F56:G56"/>
    <mergeCell ref="D61:E61"/>
    <mergeCell ref="D62:E62"/>
    <mergeCell ref="D63:E63"/>
    <mergeCell ref="F61:G61"/>
    <mergeCell ref="F62:G62"/>
    <mergeCell ref="F63:G63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A18:D18"/>
    <mergeCell ref="E18:F18"/>
    <mergeCell ref="A19:D19"/>
    <mergeCell ref="E19:F19"/>
    <mergeCell ref="A20:D20"/>
    <mergeCell ref="E20:F20"/>
    <mergeCell ref="D70:E70"/>
    <mergeCell ref="D71:E71"/>
    <mergeCell ref="D72:E72"/>
    <mergeCell ref="D81:E81"/>
    <mergeCell ref="D82:E82"/>
    <mergeCell ref="D83:E83"/>
    <mergeCell ref="D84:E84"/>
    <mergeCell ref="D85:E85"/>
    <mergeCell ref="D73:E73"/>
    <mergeCell ref="D74:E74"/>
    <mergeCell ref="D75:E75"/>
    <mergeCell ref="D76:E76"/>
    <mergeCell ref="D77:E77"/>
    <mergeCell ref="D78:E78"/>
    <mergeCell ref="D79:E79"/>
    <mergeCell ref="D80:E80"/>
    <mergeCell ref="F70:G70"/>
    <mergeCell ref="F71:G71"/>
    <mergeCell ref="F72:G72"/>
    <mergeCell ref="F81:G81"/>
    <mergeCell ref="F82:G82"/>
    <mergeCell ref="F83:G83"/>
    <mergeCell ref="F84:G84"/>
    <mergeCell ref="F85:G85"/>
    <mergeCell ref="F73:G73"/>
    <mergeCell ref="F74:G74"/>
    <mergeCell ref="F75:G75"/>
    <mergeCell ref="F76:G76"/>
    <mergeCell ref="F77:G77"/>
    <mergeCell ref="F78:G78"/>
    <mergeCell ref="F79:G79"/>
    <mergeCell ref="F80:G80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</mergeCells>
  <pageMargins left="0.2" right="0.2" top="0.47" bottom="0.75" header="0.31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2014-03-02T04:14:27Z</dcterms:modified>
</cp:coreProperties>
</file>