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9"/>
  <c r="F48"/>
  <c r="G40"/>
  <c r="G38"/>
  <c r="G36"/>
  <c r="G34"/>
  <c r="F42"/>
  <c r="E42"/>
  <c r="D42"/>
  <c r="B41"/>
  <c r="B40"/>
  <c r="B39"/>
  <c r="B38"/>
  <c r="B37"/>
  <c r="B36"/>
  <c r="B35"/>
  <c r="B34"/>
  <c r="C6"/>
  <c r="F51" s="1"/>
  <c r="D116" l="1"/>
  <c r="G42"/>
  <c r="F55"/>
  <c r="F52"/>
  <c r="F114"/>
  <c r="D117"/>
  <c r="F56" l="1"/>
  <c r="F133" s="1"/>
</calcChain>
</file>

<file path=xl/sharedStrings.xml><?xml version="1.0" encoding="utf-8"?>
<sst xmlns="http://schemas.openxmlformats.org/spreadsheetml/2006/main" count="245" uniqueCount="180">
  <si>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</si>
  <si>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</si>
  <si>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</si>
  <si>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</si>
  <si>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</si>
  <si>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</si>
  <si>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</si>
  <si>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</si>
  <si>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</si>
  <si>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</si>
  <si>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</si>
  <si>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</si>
  <si>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</si>
  <si>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</si>
  <si>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</si>
  <si>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</si>
  <si>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</si>
  <si>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</si>
  <si>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</si>
  <si>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</si>
  <si>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</si>
  <si>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</si>
  <si>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</si>
  <si>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</si>
  <si>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</si>
  <si>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</si>
  <si>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</si>
  <si>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</si>
  <si>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</si>
  <si>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</si>
  <si>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</si>
  <si>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</si>
  <si>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</si>
  <si>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</si>
  <si>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</si>
  <si>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</si>
  <si>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</si>
  <si>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</si>
  <si>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</si>
  <si>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</si>
  <si>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</si>
  <si>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</si>
  <si>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</si>
  <si>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</si>
  <si>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</si>
  <si>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</si>
  <si>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</si>
  <si>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</si>
  <si>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</si>
  <si>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</si>
  <si>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</si>
  <si>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</si>
  <si>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</si>
  <si>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</si>
  <si>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</si>
  <si>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</si>
  <si>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</si>
  <si>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</si>
  <si>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</si>
  <si>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</si>
  <si>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</si>
  <si>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</si>
  <si>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</si>
  <si>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</si>
  <si>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</si>
  <si>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</si>
  <si>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</si>
  <si>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</si>
  <si>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</si>
  <si>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</si>
  <si>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</si>
  <si>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</si>
  <si>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</si>
  <si>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</si>
  <si>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</si>
  <si>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</si>
  <si>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</si>
  <si>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</si>
  <si>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 по улице 9 Пятилетки </t>
  </si>
  <si>
    <t>кв.4 замена стояка отопления</t>
  </si>
  <si>
    <t>Январь</t>
  </si>
  <si>
    <t>проверка и прочистка дымоходов</t>
  </si>
  <si>
    <t>кв.40 регистрация счетчика ХВ,установка пломбы</t>
  </si>
  <si>
    <t>Февраль</t>
  </si>
  <si>
    <t>подвал замена стояка отопления</t>
  </si>
  <si>
    <t>Март</t>
  </si>
  <si>
    <t>кв.36 замена стояка канализации</t>
  </si>
  <si>
    <t>ремонт щита этажного</t>
  </si>
  <si>
    <t>кв.32 регистрация счетчика ХВ,установка пломбы</t>
  </si>
  <si>
    <t>Апрель</t>
  </si>
  <si>
    <t>кв.53 регистрация счетчика ХВ,установка пломбы</t>
  </si>
  <si>
    <t>подвал замена стояка канализации</t>
  </si>
  <si>
    <t>Май</t>
  </si>
  <si>
    <t>установка оконных створок</t>
  </si>
  <si>
    <t>Июнь</t>
  </si>
  <si>
    <t>подвал ремонт ввода ХВ</t>
  </si>
  <si>
    <t>кв.66 регистрация счетчика ХВ,установка пломбы</t>
  </si>
  <si>
    <t>кв.67 регистрация счетчика ХВ,установка пломбы</t>
  </si>
  <si>
    <t>кв.71 регистрация счетчика ХВ,установка пломбы</t>
  </si>
  <si>
    <t>кв.73 регистрация счетчика ХВ,установка пломбы</t>
  </si>
  <si>
    <t>кв.77 регистрация счетчика ХВ,установка пломбы</t>
  </si>
  <si>
    <t>кв.81 регистрация счетчика ХВ,установка пломбы</t>
  </si>
  <si>
    <t>кв.82 регистрация счетчика ХВ,установка пломбы</t>
  </si>
  <si>
    <t>кв.87 регистрация счетчика ХВ,установка пломбы</t>
  </si>
  <si>
    <t>Июль</t>
  </si>
  <si>
    <t>установка оконных створок,остекление подъездов</t>
  </si>
  <si>
    <t>ремонт входной площадки и ступеней</t>
  </si>
  <si>
    <t>кв.19 регистрация счетчика ХВ,установка пломбы</t>
  </si>
  <si>
    <t>кв.4 регистрация счетчика ХВ,установка пломбы</t>
  </si>
  <si>
    <t>Август</t>
  </si>
  <si>
    <t>кв.36 регистрация счетчика ХВ,установка пломбы</t>
  </si>
  <si>
    <t>кв.121 замена стояка отопления</t>
  </si>
  <si>
    <t>ремонт подъездных козырьков</t>
  </si>
  <si>
    <t>Сентябрь</t>
  </si>
  <si>
    <t>кв.51 регистрация счетчика ХВ,установка пломбы</t>
  </si>
  <si>
    <t>кв.86 регистрация счетчика ХВ,установка пломбы</t>
  </si>
  <si>
    <t>заполнение системы отопления</t>
  </si>
  <si>
    <t>кв.116 регистрация счетчика ХВ,установка пломбы</t>
  </si>
  <si>
    <t>Октябрь</t>
  </si>
  <si>
    <t>кв.123 регистрация счетчика ХВ,установка пломбы</t>
  </si>
  <si>
    <t>кв.124 регистрация счетчика ХВ,установка пломбы</t>
  </si>
  <si>
    <t>кв.28 регистрация счетчика ХВ,установка пломбы</t>
  </si>
  <si>
    <t>ремонт мягкой кровли козырьков подъезда</t>
  </si>
  <si>
    <t>ремонт чердачного люка и двери выхода на крышу</t>
  </si>
  <si>
    <t>закладка дверных проемов в подвальном помещении</t>
  </si>
  <si>
    <t>установка досок для объявлений</t>
  </si>
  <si>
    <t>наладка циркуляции отопления</t>
  </si>
  <si>
    <t>кв.49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</si>
  <si>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</si>
  <si>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</si>
  <si>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</si>
  <si>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</si>
  <si>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</si>
  <si>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</si>
  <si>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</si>
  <si>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</si>
  <si>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</si>
  <si>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</si>
  <si>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</si>
  <si>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</si>
  <si>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</si>
  <si>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</si>
  <si>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</si>
  <si>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</si>
  <si>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</si>
  <si>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</si>
  <si>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</si>
  <si>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</si>
  <si>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</si>
  <si>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</si>
  <si>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</si>
  <si>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</si>
  <si>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</si>
  <si>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</si>
  <si>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</si>
  <si>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</si>
  <si>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</si>
  <si>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</si>
  <si>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304 от 20.12.08г.</t>
  </si>
  <si>
    <t>кв.119 регистрация счетчика ХВ,установка пломбы</t>
  </si>
  <si>
    <t>Декабрь</t>
  </si>
  <si>
    <t>кв.125 регистрация счетчика ХВ,установка пломбы</t>
  </si>
  <si>
    <t>кв.20 регистрация счетчика ХВ,установка пломбы</t>
  </si>
  <si>
    <t>кв.33 регистрация счетчика ХВ,установка пломбы</t>
  </si>
  <si>
    <t>кв.92 регистрация счетчика ХВ,установка пломбы</t>
  </si>
  <si>
    <t>кв.53 замена стояка канализации</t>
  </si>
  <si>
    <t xml:space="preserve">подъезд ремонт эл.проводки </t>
  </si>
  <si>
    <t>подъезд ремонт эл.проводки</t>
  </si>
  <si>
    <t>01.10.2008г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</si>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</sst>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topLeftCell="A115" workbookViewId="0">
      <selection activeCell="A135" sqref="A135:XFD136"/>
    </sheetView>
  </sheetViews>
  <sheetFormatPr defaultRowHeight="15.75"/>
  <cols>
    <col min="1" max="1" width="19" style="1" customWidth="1"/>
    <col min="2" max="2" width="13.42578125" style="1" customWidth="1"/>
    <col min="3" max="3" width="13.7109375" style="1" customWidth="1"/>
    <col min="4" max="4" width="13.28515625" style="1" customWidth="1"/>
    <col min="5" max="5" width="12.5703125" style="1" customWidth="1"/>
    <col min="6" max="6" width="14.7109375" style="1" customWidth="1"/>
    <col min="7" max="7" width="13.140625" style="1" customWidth="1"/>
    <col min="8" max="8" width="3.57031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78</v>
      </c>
      <c r="B3" s="26"/>
      <c r="C3" s="26"/>
      <c r="D3" s="26"/>
      <c r="E3" s="26"/>
      <c r="F3" s="26"/>
      <c r="G3" s="26"/>
    </row>
    <row r="4" spans="1:8">
      <c r="A4" s="26" t="s">
        <v>73</v>
      </c>
      <c r="B4" s="26"/>
      <c r="C4" s="26"/>
      <c r="D4" s="26"/>
      <c r="E4" s="26"/>
      <c r="F4" s="26"/>
      <c r="G4" s="26"/>
      <c r="H4" s="1">
        <v>12</v>
      </c>
    </row>
    <row r="5" spans="1:8" ht="11.25" customHeight="1"/>
    <row r="6" spans="1:8">
      <c r="A6" s="1" t="s">
        <v>6</v>
      </c>
      <c r="C6" s="2">
        <f>D7+D8</f>
        <v>6041.3</v>
      </c>
      <c r="D6" s="1" t="s">
        <v>2</v>
      </c>
    </row>
    <row r="7" spans="1:8">
      <c r="A7" s="1" t="s">
        <v>131</v>
      </c>
      <c r="B7" s="1" t="s">
        <v>132</v>
      </c>
      <c r="C7" s="2"/>
      <c r="D7" s="1">
        <v>5991.3</v>
      </c>
      <c r="E7" s="1" t="s">
        <v>2</v>
      </c>
    </row>
    <row r="8" spans="1:8">
      <c r="B8" s="1" t="s">
        <v>133</v>
      </c>
      <c r="C8" s="2"/>
      <c r="D8" s="1">
        <v>50</v>
      </c>
      <c r="E8" s="1" t="s">
        <v>2</v>
      </c>
    </row>
    <row r="9" spans="1:8">
      <c r="A9" s="1" t="s">
        <v>134</v>
      </c>
      <c r="C9" s="1">
        <v>5</v>
      </c>
    </row>
    <row r="10" spans="1:8">
      <c r="A10" s="1" t="s">
        <v>135</v>
      </c>
      <c r="C10" s="1">
        <v>8</v>
      </c>
    </row>
    <row r="11" spans="1:8">
      <c r="A11" s="1" t="s">
        <v>136</v>
      </c>
      <c r="C11" s="1">
        <v>129</v>
      </c>
    </row>
    <row r="12" spans="1:8" ht="19.5" customHeight="1">
      <c r="A12" s="1" t="s">
        <v>137</v>
      </c>
      <c r="E12" s="1">
        <v>520.9</v>
      </c>
      <c r="F12" s="1" t="s">
        <v>2</v>
      </c>
    </row>
    <row r="13" spans="1:8">
      <c r="A13" s="1" t="s">
        <v>138</v>
      </c>
      <c r="B13" s="1">
        <v>1648.3</v>
      </c>
      <c r="C13" s="1" t="s">
        <v>2</v>
      </c>
    </row>
    <row r="14" spans="1:8">
      <c r="A14" s="1" t="s">
        <v>139</v>
      </c>
      <c r="D14" s="1">
        <v>4500</v>
      </c>
      <c r="E14" s="1" t="s">
        <v>2</v>
      </c>
    </row>
    <row r="16" spans="1:8">
      <c r="A16" s="1" t="s">
        <v>140</v>
      </c>
    </row>
    <row r="17" spans="1:6">
      <c r="A17" s="42" t="s">
        <v>141</v>
      </c>
      <c r="B17" s="42"/>
      <c r="C17" s="42"/>
      <c r="D17" s="42"/>
      <c r="E17" s="42" t="s">
        <v>142</v>
      </c>
      <c r="F17" s="42"/>
    </row>
    <row r="18" spans="1:6">
      <c r="A18" s="43" t="s">
        <v>143</v>
      </c>
      <c r="B18" s="43"/>
      <c r="C18" s="43"/>
      <c r="D18" s="43"/>
      <c r="E18" s="42" t="s">
        <v>169</v>
      </c>
      <c r="F18" s="42"/>
    </row>
    <row r="19" spans="1:6">
      <c r="A19" s="43" t="s">
        <v>144</v>
      </c>
      <c r="B19" s="43"/>
      <c r="C19" s="43"/>
      <c r="D19" s="43"/>
      <c r="E19" s="42" t="s">
        <v>168</v>
      </c>
      <c r="F19" s="42"/>
    </row>
    <row r="20" spans="1:6">
      <c r="A20" s="43" t="s">
        <v>145</v>
      </c>
      <c r="B20" s="43"/>
      <c r="C20" s="43"/>
      <c r="D20" s="43"/>
      <c r="E20" s="42" t="s">
        <v>157</v>
      </c>
      <c r="F20" s="42"/>
    </row>
    <row r="22" spans="1:6">
      <c r="A22" s="1" t="s">
        <v>146</v>
      </c>
    </row>
    <row r="23" spans="1:6" ht="31.5" customHeight="1">
      <c r="A23" s="41" t="s">
        <v>147</v>
      </c>
      <c r="B23" s="41"/>
      <c r="C23" s="41" t="s">
        <v>148</v>
      </c>
      <c r="D23" s="41"/>
      <c r="E23" s="41" t="s">
        <v>149</v>
      </c>
      <c r="F23" s="41"/>
    </row>
    <row r="24" spans="1:6">
      <c r="A24" s="12" t="s">
        <v>150</v>
      </c>
      <c r="B24" s="12"/>
      <c r="C24" s="42">
        <v>121</v>
      </c>
      <c r="D24" s="42"/>
      <c r="E24" s="42">
        <v>122</v>
      </c>
      <c r="F24" s="42"/>
    </row>
    <row r="25" spans="1:6">
      <c r="A25" s="12" t="s">
        <v>151</v>
      </c>
      <c r="B25" s="12"/>
      <c r="C25" s="42">
        <v>41</v>
      </c>
      <c r="D25" s="42"/>
      <c r="E25" s="42">
        <v>66</v>
      </c>
      <c r="F25" s="42"/>
    </row>
    <row r="27" spans="1:6">
      <c r="A27" s="1" t="s">
        <v>152</v>
      </c>
      <c r="C27" s="13" t="s">
        <v>158</v>
      </c>
    </row>
    <row r="29" spans="1:6">
      <c r="A29" s="1" t="s">
        <v>153</v>
      </c>
    </row>
    <row r="30" spans="1:6">
      <c r="B30" s="1" t="s">
        <v>154</v>
      </c>
      <c r="D30" s="14">
        <v>12.2</v>
      </c>
      <c r="E30" s="1" t="s">
        <v>155</v>
      </c>
    </row>
    <row r="31" spans="1:6">
      <c r="B31" s="1" t="s">
        <v>156</v>
      </c>
      <c r="D31" s="1">
        <v>13.66</v>
      </c>
      <c r="E31" s="1" t="s">
        <v>155</v>
      </c>
    </row>
    <row r="32" spans="1:6" ht="27" customHeight="1">
      <c r="A32" s="1" t="s">
        <v>1</v>
      </c>
    </row>
    <row r="33" spans="1:10" ht="98.25" customHeight="1">
      <c r="A33" s="15" t="s">
        <v>3</v>
      </c>
      <c r="B33" s="15" t="s">
        <v>170</v>
      </c>
      <c r="C33" s="15" t="s">
        <v>171</v>
      </c>
      <c r="D33" s="15" t="s">
        <v>172</v>
      </c>
      <c r="E33" s="15" t="s">
        <v>4</v>
      </c>
      <c r="F33" s="15" t="s">
        <v>173</v>
      </c>
      <c r="G33" s="15" t="s">
        <v>174</v>
      </c>
      <c r="H33" s="16"/>
      <c r="I33" s="16"/>
      <c r="J33" s="16"/>
    </row>
    <row r="34" spans="1:10">
      <c r="A34" s="19" t="s">
        <v>39</v>
      </c>
      <c r="B34" s="4">
        <f>D34/C34</f>
        <v>88209.929961089496</v>
      </c>
      <c r="C34" s="5">
        <v>2.57</v>
      </c>
      <c r="D34" s="5">
        <v>226699.51999999999</v>
      </c>
      <c r="E34" s="5">
        <v>2941.06</v>
      </c>
      <c r="F34" s="17">
        <v>505727.49</v>
      </c>
      <c r="G34" s="17">
        <f>D34+D35+E34+E35-F34</f>
        <v>8002.3799999999464</v>
      </c>
    </row>
    <row r="35" spans="1:10">
      <c r="A35" s="20"/>
      <c r="B35" s="4">
        <f>D35/C35</f>
        <v>96308.454237288126</v>
      </c>
      <c r="C35" s="5">
        <v>2.95</v>
      </c>
      <c r="D35" s="5">
        <v>284109.94</v>
      </c>
      <c r="E35" s="5">
        <v>-20.65</v>
      </c>
      <c r="F35" s="18"/>
      <c r="G35" s="18"/>
    </row>
    <row r="36" spans="1:10">
      <c r="A36" s="19" t="s">
        <v>40</v>
      </c>
      <c r="B36" s="4">
        <f t="shared" ref="B36:B41" si="0">D36/C36</f>
        <v>495.05863361329358</v>
      </c>
      <c r="C36" s="5">
        <v>1328.76</v>
      </c>
      <c r="D36" s="5">
        <v>657814.11</v>
      </c>
      <c r="E36" s="5">
        <v>-250.52</v>
      </c>
      <c r="F36" s="17">
        <v>1111352.33</v>
      </c>
      <c r="G36" s="17">
        <f t="shared" ref="G36" si="1">D36+D37+E36+E37-F36</f>
        <v>28767.009999999776</v>
      </c>
    </row>
    <row r="37" spans="1:10">
      <c r="A37" s="20"/>
      <c r="B37" s="4">
        <f t="shared" si="0"/>
        <v>321.16000239594285</v>
      </c>
      <c r="C37" s="5">
        <v>1502.54</v>
      </c>
      <c r="D37" s="5">
        <v>482555.75</v>
      </c>
      <c r="E37" s="5"/>
      <c r="F37" s="18"/>
      <c r="G37" s="18"/>
    </row>
    <row r="38" spans="1:10" ht="16.5" customHeight="1">
      <c r="A38" s="19" t="s">
        <v>175</v>
      </c>
      <c r="B38" s="4">
        <f t="shared" si="0"/>
        <v>11033.423693379791</v>
      </c>
      <c r="C38" s="5">
        <v>14.35</v>
      </c>
      <c r="D38" s="5">
        <v>158329.63</v>
      </c>
      <c r="E38" s="5">
        <v>-2905.52</v>
      </c>
      <c r="F38" s="17">
        <v>304116.90999999997</v>
      </c>
      <c r="G38" s="17">
        <f t="shared" ref="G38" si="2">D38+D39+E38+E39-F38</f>
        <v>4138.5300000000279</v>
      </c>
    </row>
    <row r="39" spans="1:10">
      <c r="A39" s="20"/>
      <c r="B39" s="4">
        <f t="shared" si="0"/>
        <v>9268.4328899637258</v>
      </c>
      <c r="C39" s="5">
        <v>16.54</v>
      </c>
      <c r="D39" s="5">
        <v>153299.88</v>
      </c>
      <c r="E39" s="5">
        <v>-468.55</v>
      </c>
      <c r="F39" s="18"/>
      <c r="G39" s="18"/>
    </row>
    <row r="40" spans="1:10" ht="16.5" customHeight="1">
      <c r="A40" s="19" t="s">
        <v>176</v>
      </c>
      <c r="B40" s="4">
        <f t="shared" si="0"/>
        <v>11002.635498551923</v>
      </c>
      <c r="C40" s="5">
        <v>24.17</v>
      </c>
      <c r="D40" s="5">
        <v>265933.7</v>
      </c>
      <c r="E40" s="5">
        <v>-4893.97</v>
      </c>
      <c r="F40" s="17">
        <v>510110.98</v>
      </c>
      <c r="G40" s="17">
        <f t="shared" ref="G40" si="3">D40+D41+E40+E41-F40</f>
        <v>7087.8400000000838</v>
      </c>
    </row>
    <row r="41" spans="1:10">
      <c r="A41" s="20"/>
      <c r="B41" s="4">
        <f t="shared" si="0"/>
        <v>8753.0933242506817</v>
      </c>
      <c r="C41" s="5">
        <v>29.36</v>
      </c>
      <c r="D41" s="5">
        <v>256990.82</v>
      </c>
      <c r="E41" s="5">
        <v>-831.73</v>
      </c>
      <c r="F41" s="18"/>
      <c r="G41" s="18"/>
    </row>
    <row r="42" spans="1:10">
      <c r="A42" s="3" t="s">
        <v>70</v>
      </c>
      <c r="B42" s="4"/>
      <c r="C42" s="5"/>
      <c r="D42" s="5">
        <f>SUM(D34:D41)</f>
        <v>2485733.3499999996</v>
      </c>
      <c r="E42" s="5">
        <f>SUM(E34:E41)</f>
        <v>-6429.880000000001</v>
      </c>
      <c r="F42" s="5">
        <f>SUM(F34:F41)</f>
        <v>2431307.71</v>
      </c>
      <c r="G42" s="5">
        <f>SUM(G34:G41)</f>
        <v>47995.759999999835</v>
      </c>
    </row>
    <row r="45" spans="1:10">
      <c r="A45" s="1" t="s">
        <v>7</v>
      </c>
    </row>
    <row r="47" spans="1:10" ht="63" customHeight="1">
      <c r="A47" s="8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48" customHeight="1">
      <c r="A48" s="8">
        <v>1</v>
      </c>
      <c r="B48" s="29" t="s">
        <v>12</v>
      </c>
      <c r="C48" s="29"/>
      <c r="D48" s="30" t="s">
        <v>13</v>
      </c>
      <c r="E48" s="30"/>
      <c r="F48" s="31">
        <f>0.54*D7*H4</f>
        <v>38823.624000000003</v>
      </c>
      <c r="G48" s="31"/>
    </row>
    <row r="49" spans="1:7" ht="31.5" customHeight="1">
      <c r="A49" s="8">
        <v>2</v>
      </c>
      <c r="B49" s="29" t="s">
        <v>14</v>
      </c>
      <c r="C49" s="29"/>
      <c r="D49" s="30" t="s">
        <v>13</v>
      </c>
      <c r="E49" s="30"/>
      <c r="F49" s="31">
        <f>1.71*D7*H4</f>
        <v>122941.476</v>
      </c>
      <c r="G49" s="31"/>
    </row>
    <row r="50" spans="1:7" ht="17.25" customHeight="1">
      <c r="A50" s="11">
        <v>3</v>
      </c>
      <c r="B50" s="29" t="s">
        <v>15</v>
      </c>
      <c r="C50" s="29"/>
      <c r="D50" s="30" t="s">
        <v>16</v>
      </c>
      <c r="E50" s="30"/>
      <c r="F50" s="31">
        <f>0.14833333333*D7*H4</f>
        <v>10664.513999760349</v>
      </c>
      <c r="G50" s="31"/>
    </row>
    <row r="51" spans="1:7" ht="30" customHeight="1">
      <c r="A51" s="11">
        <v>4</v>
      </c>
      <c r="B51" s="29" t="s">
        <v>17</v>
      </c>
      <c r="C51" s="29"/>
      <c r="D51" s="30" t="s">
        <v>129</v>
      </c>
      <c r="E51" s="30"/>
      <c r="F51" s="31">
        <f>0.79*C6*H4</f>
        <v>57271.524000000005</v>
      </c>
      <c r="G51" s="31"/>
    </row>
    <row r="52" spans="1:7" ht="45" customHeight="1">
      <c r="A52" s="11">
        <v>5</v>
      </c>
      <c r="B52" s="29" t="s">
        <v>18</v>
      </c>
      <c r="C52" s="29"/>
      <c r="D52" s="30" t="s">
        <v>19</v>
      </c>
      <c r="E52" s="30"/>
      <c r="F52" s="31">
        <f>1.04*C6*H4</f>
        <v>75395.423999999999</v>
      </c>
      <c r="G52" s="31"/>
    </row>
    <row r="53" spans="1:7" ht="31.5" customHeight="1">
      <c r="A53" s="11">
        <v>6</v>
      </c>
      <c r="B53" s="29" t="s">
        <v>20</v>
      </c>
      <c r="C53" s="29"/>
      <c r="D53" s="30" t="s">
        <v>66</v>
      </c>
      <c r="E53" s="30"/>
      <c r="F53" s="31"/>
      <c r="G53" s="31"/>
    </row>
    <row r="54" spans="1:7" ht="30.75" customHeight="1">
      <c r="A54" s="11">
        <v>7</v>
      </c>
      <c r="B54" s="29" t="s">
        <v>21</v>
      </c>
      <c r="C54" s="29"/>
      <c r="D54" s="30" t="s">
        <v>66</v>
      </c>
      <c r="E54" s="30"/>
      <c r="F54" s="31">
        <f>2.20416666666*D7*H4</f>
        <v>158469.8849995207</v>
      </c>
      <c r="G54" s="31"/>
    </row>
    <row r="55" spans="1:7" ht="45.75" customHeight="1">
      <c r="A55" s="11">
        <v>8</v>
      </c>
      <c r="B55" s="29" t="s">
        <v>22</v>
      </c>
      <c r="C55" s="29"/>
      <c r="D55" s="30" t="s">
        <v>130</v>
      </c>
      <c r="E55" s="30"/>
      <c r="F55" s="31">
        <f>0.2525*C6*H4</f>
        <v>18305.139000000003</v>
      </c>
      <c r="G55" s="31"/>
    </row>
    <row r="56" spans="1:7" ht="31.5" customHeight="1">
      <c r="A56" s="8"/>
      <c r="B56" s="29" t="s">
        <v>23</v>
      </c>
      <c r="C56" s="29"/>
      <c r="D56" s="30"/>
      <c r="E56" s="30"/>
      <c r="F56" s="31">
        <f>SUM(F48:G55)</f>
        <v>481871.58599928109</v>
      </c>
      <c r="G56" s="31"/>
    </row>
    <row r="58" spans="1:7">
      <c r="A58" s="1" t="s">
        <v>24</v>
      </c>
    </row>
    <row r="60" spans="1:7" ht="46.5" customHeight="1">
      <c r="A60" s="8" t="s">
        <v>8</v>
      </c>
      <c r="B60" s="30" t="s">
        <v>25</v>
      </c>
      <c r="C60" s="30"/>
      <c r="D60" s="27" t="s">
        <v>26</v>
      </c>
      <c r="E60" s="28"/>
      <c r="F60" s="27" t="s">
        <v>27</v>
      </c>
      <c r="G60" s="28"/>
    </row>
    <row r="61" spans="1:7" ht="33" customHeight="1">
      <c r="A61" s="8">
        <v>1</v>
      </c>
      <c r="B61" s="32" t="s">
        <v>79</v>
      </c>
      <c r="C61" s="32"/>
      <c r="D61" s="23" t="s">
        <v>80</v>
      </c>
      <c r="E61" s="23"/>
      <c r="F61" s="21">
        <v>2897.92</v>
      </c>
      <c r="G61" s="22"/>
    </row>
    <row r="62" spans="1:7" ht="30.75" customHeight="1">
      <c r="A62" s="8">
        <v>2</v>
      </c>
      <c r="B62" s="32" t="s">
        <v>166</v>
      </c>
      <c r="C62" s="32"/>
      <c r="D62" s="23" t="s">
        <v>80</v>
      </c>
      <c r="E62" s="23"/>
      <c r="F62" s="21">
        <v>1419.08</v>
      </c>
      <c r="G62" s="22"/>
    </row>
    <row r="63" spans="1:7" ht="33" customHeight="1">
      <c r="A63" s="10">
        <v>3</v>
      </c>
      <c r="B63" s="32" t="s">
        <v>81</v>
      </c>
      <c r="C63" s="32"/>
      <c r="D63" s="23" t="s">
        <v>80</v>
      </c>
      <c r="E63" s="23"/>
      <c r="F63" s="21">
        <v>1308.5</v>
      </c>
      <c r="G63" s="22"/>
    </row>
    <row r="64" spans="1:7" ht="47.25" customHeight="1">
      <c r="A64" s="10">
        <v>4</v>
      </c>
      <c r="B64" s="32" t="s">
        <v>82</v>
      </c>
      <c r="C64" s="32"/>
      <c r="D64" s="23" t="s">
        <v>83</v>
      </c>
      <c r="E64" s="23"/>
      <c r="F64" s="21">
        <v>28.38</v>
      </c>
      <c r="G64" s="22"/>
    </row>
    <row r="65" spans="1:7" ht="33.75" customHeight="1">
      <c r="A65" s="10">
        <v>5</v>
      </c>
      <c r="B65" s="32" t="s">
        <v>84</v>
      </c>
      <c r="C65" s="32"/>
      <c r="D65" s="23" t="s">
        <v>85</v>
      </c>
      <c r="E65" s="23"/>
      <c r="F65" s="21">
        <v>4997.1499999999996</v>
      </c>
      <c r="G65" s="22"/>
    </row>
    <row r="66" spans="1:7" ht="30.75" customHeight="1">
      <c r="A66" s="10">
        <v>6</v>
      </c>
      <c r="B66" s="32" t="s">
        <v>86</v>
      </c>
      <c r="C66" s="32"/>
      <c r="D66" s="23" t="s">
        <v>85</v>
      </c>
      <c r="E66" s="23"/>
      <c r="F66" s="21">
        <v>4926.92</v>
      </c>
      <c r="G66" s="22"/>
    </row>
    <row r="67" spans="1:7" ht="16.5" customHeight="1">
      <c r="A67" s="10">
        <v>7</v>
      </c>
      <c r="B67" s="32" t="s">
        <v>87</v>
      </c>
      <c r="C67" s="32"/>
      <c r="D67" s="23" t="s">
        <v>85</v>
      </c>
      <c r="E67" s="23"/>
      <c r="F67" s="21">
        <v>648.97</v>
      </c>
      <c r="G67" s="22"/>
    </row>
    <row r="68" spans="1:7" ht="47.25" customHeight="1">
      <c r="A68" s="10">
        <v>8</v>
      </c>
      <c r="B68" s="32" t="s">
        <v>88</v>
      </c>
      <c r="C68" s="32"/>
      <c r="D68" s="23" t="s">
        <v>89</v>
      </c>
      <c r="E68" s="23"/>
      <c r="F68" s="21">
        <v>36.25</v>
      </c>
      <c r="G68" s="22"/>
    </row>
    <row r="69" spans="1:7" ht="47.25" customHeight="1">
      <c r="A69" s="10">
        <v>9</v>
      </c>
      <c r="B69" s="32" t="s">
        <v>90</v>
      </c>
      <c r="C69" s="32"/>
      <c r="D69" s="23" t="s">
        <v>89</v>
      </c>
      <c r="E69" s="23"/>
      <c r="F69" s="21">
        <v>36.25</v>
      </c>
      <c r="G69" s="22"/>
    </row>
    <row r="70" spans="1:7" ht="32.25" customHeight="1">
      <c r="A70" s="10">
        <v>10</v>
      </c>
      <c r="B70" s="33" t="s">
        <v>91</v>
      </c>
      <c r="C70" s="34"/>
      <c r="D70" s="24" t="s">
        <v>89</v>
      </c>
      <c r="E70" s="25"/>
      <c r="F70" s="21">
        <v>4218.32</v>
      </c>
      <c r="G70" s="22"/>
    </row>
    <row r="71" spans="1:7" ht="18" customHeight="1">
      <c r="A71" s="10">
        <v>11</v>
      </c>
      <c r="B71" s="32" t="s">
        <v>87</v>
      </c>
      <c r="C71" s="32"/>
      <c r="D71" s="23" t="s">
        <v>89</v>
      </c>
      <c r="E71" s="23"/>
      <c r="F71" s="21">
        <v>558.79</v>
      </c>
      <c r="G71" s="22"/>
    </row>
    <row r="72" spans="1:7" ht="17.25" customHeight="1">
      <c r="A72" s="10">
        <v>12</v>
      </c>
      <c r="B72" s="32" t="s">
        <v>87</v>
      </c>
      <c r="C72" s="32"/>
      <c r="D72" s="23" t="s">
        <v>89</v>
      </c>
      <c r="E72" s="23"/>
      <c r="F72" s="21">
        <v>938.66</v>
      </c>
      <c r="G72" s="22"/>
    </row>
    <row r="73" spans="1:7" ht="17.25" customHeight="1">
      <c r="A73" s="10">
        <v>13</v>
      </c>
      <c r="B73" s="32" t="s">
        <v>87</v>
      </c>
      <c r="C73" s="32"/>
      <c r="D73" s="23" t="s">
        <v>92</v>
      </c>
      <c r="E73" s="23"/>
      <c r="F73" s="21">
        <v>2659.53</v>
      </c>
      <c r="G73" s="22"/>
    </row>
    <row r="74" spans="1:7" ht="30.75" customHeight="1">
      <c r="A74" s="10">
        <v>14</v>
      </c>
      <c r="B74" s="32" t="s">
        <v>93</v>
      </c>
      <c r="C74" s="32"/>
      <c r="D74" s="23" t="s">
        <v>94</v>
      </c>
      <c r="E74" s="23"/>
      <c r="F74" s="21">
        <v>3109</v>
      </c>
      <c r="G74" s="22"/>
    </row>
    <row r="75" spans="1:7" ht="16.5" customHeight="1">
      <c r="A75" s="10">
        <v>15</v>
      </c>
      <c r="B75" s="32" t="s">
        <v>95</v>
      </c>
      <c r="C75" s="32"/>
      <c r="D75" s="23" t="s">
        <v>94</v>
      </c>
      <c r="E75" s="23"/>
      <c r="F75" s="21">
        <v>4848.01</v>
      </c>
      <c r="G75" s="22"/>
    </row>
    <row r="76" spans="1:7" ht="33" customHeight="1">
      <c r="A76" s="10">
        <v>16</v>
      </c>
      <c r="B76" s="32" t="s">
        <v>91</v>
      </c>
      <c r="C76" s="32"/>
      <c r="D76" s="23" t="s">
        <v>94</v>
      </c>
      <c r="E76" s="23"/>
      <c r="F76" s="21">
        <v>2984.25</v>
      </c>
      <c r="G76" s="22"/>
    </row>
    <row r="77" spans="1:7" ht="47.25" customHeight="1">
      <c r="A77" s="10">
        <v>17</v>
      </c>
      <c r="B77" s="32" t="s">
        <v>96</v>
      </c>
      <c r="C77" s="32"/>
      <c r="D77" s="23" t="s">
        <v>94</v>
      </c>
      <c r="E77" s="23"/>
      <c r="F77" s="21">
        <v>44.3</v>
      </c>
      <c r="G77" s="22"/>
    </row>
    <row r="78" spans="1:7" ht="52.5" customHeight="1">
      <c r="A78" s="10">
        <v>18</v>
      </c>
      <c r="B78" s="32" t="s">
        <v>97</v>
      </c>
      <c r="C78" s="32"/>
      <c r="D78" s="23" t="s">
        <v>94</v>
      </c>
      <c r="E78" s="23"/>
      <c r="F78" s="21">
        <v>56.88</v>
      </c>
      <c r="G78" s="22"/>
    </row>
    <row r="79" spans="1:7" ht="48.75" customHeight="1">
      <c r="A79" s="10">
        <v>19</v>
      </c>
      <c r="B79" s="32" t="s">
        <v>98</v>
      </c>
      <c r="C79" s="32"/>
      <c r="D79" s="23" t="s">
        <v>94</v>
      </c>
      <c r="E79" s="23"/>
      <c r="F79" s="21">
        <v>44.3</v>
      </c>
      <c r="G79" s="22"/>
    </row>
    <row r="80" spans="1:7" ht="48" customHeight="1">
      <c r="A80" s="10">
        <v>20</v>
      </c>
      <c r="B80" s="32" t="s">
        <v>99</v>
      </c>
      <c r="C80" s="32"/>
      <c r="D80" s="23" t="s">
        <v>94</v>
      </c>
      <c r="E80" s="23"/>
      <c r="F80" s="21">
        <v>44.3</v>
      </c>
      <c r="G80" s="22"/>
    </row>
    <row r="81" spans="1:7" ht="46.5" customHeight="1">
      <c r="A81" s="10">
        <v>21</v>
      </c>
      <c r="B81" s="32" t="s">
        <v>100</v>
      </c>
      <c r="C81" s="32"/>
      <c r="D81" s="23" t="s">
        <v>94</v>
      </c>
      <c r="E81" s="23"/>
      <c r="F81" s="21">
        <v>31.72</v>
      </c>
      <c r="G81" s="22"/>
    </row>
    <row r="82" spans="1:7" ht="48.75" customHeight="1">
      <c r="A82" s="10">
        <v>22</v>
      </c>
      <c r="B82" s="32" t="s">
        <v>101</v>
      </c>
      <c r="C82" s="32"/>
      <c r="D82" s="23" t="s">
        <v>94</v>
      </c>
      <c r="E82" s="23"/>
      <c r="F82" s="21">
        <v>56.88</v>
      </c>
      <c r="G82" s="22"/>
    </row>
    <row r="83" spans="1:7" ht="47.25" customHeight="1">
      <c r="A83" s="10">
        <v>23</v>
      </c>
      <c r="B83" s="32" t="s">
        <v>102</v>
      </c>
      <c r="C83" s="32"/>
      <c r="D83" s="23" t="s">
        <v>94</v>
      </c>
      <c r="E83" s="23"/>
      <c r="F83" s="21">
        <v>44.3</v>
      </c>
      <c r="G83" s="22"/>
    </row>
    <row r="84" spans="1:7" ht="45.75" customHeight="1">
      <c r="A84" s="10">
        <v>24</v>
      </c>
      <c r="B84" s="32" t="s">
        <v>103</v>
      </c>
      <c r="C84" s="32"/>
      <c r="D84" s="23" t="s">
        <v>94</v>
      </c>
      <c r="E84" s="23"/>
      <c r="F84" s="21">
        <v>44.3</v>
      </c>
      <c r="G84" s="22"/>
    </row>
    <row r="85" spans="1:7" ht="33" customHeight="1">
      <c r="A85" s="10">
        <v>25</v>
      </c>
      <c r="B85" s="32" t="s">
        <v>105</v>
      </c>
      <c r="C85" s="32"/>
      <c r="D85" s="23" t="s">
        <v>104</v>
      </c>
      <c r="E85" s="23"/>
      <c r="F85" s="21">
        <v>15679.43</v>
      </c>
      <c r="G85" s="22"/>
    </row>
    <row r="86" spans="1:7" ht="32.25" customHeight="1">
      <c r="A86" s="10">
        <v>26</v>
      </c>
      <c r="B86" s="32" t="s">
        <v>106</v>
      </c>
      <c r="C86" s="32"/>
      <c r="D86" s="23" t="s">
        <v>104</v>
      </c>
      <c r="E86" s="23"/>
      <c r="F86" s="21">
        <v>5744</v>
      </c>
      <c r="G86" s="22"/>
    </row>
    <row r="87" spans="1:7" ht="47.25" customHeight="1">
      <c r="A87" s="10">
        <v>27</v>
      </c>
      <c r="B87" s="32" t="s">
        <v>107</v>
      </c>
      <c r="C87" s="32"/>
      <c r="D87" s="23" t="s">
        <v>104</v>
      </c>
      <c r="E87" s="23"/>
      <c r="F87" s="21">
        <v>25.2</v>
      </c>
      <c r="G87" s="22"/>
    </row>
    <row r="88" spans="1:7" ht="31.5" customHeight="1">
      <c r="A88" s="10">
        <v>28</v>
      </c>
      <c r="B88" s="32" t="s">
        <v>108</v>
      </c>
      <c r="C88" s="32"/>
      <c r="D88" s="23" t="s">
        <v>104</v>
      </c>
      <c r="E88" s="23"/>
      <c r="F88" s="21">
        <v>34.72</v>
      </c>
      <c r="G88" s="22"/>
    </row>
    <row r="89" spans="1:7" ht="31.5" customHeight="1">
      <c r="A89" s="10">
        <v>29</v>
      </c>
      <c r="B89" s="33" t="s">
        <v>167</v>
      </c>
      <c r="C89" s="34"/>
      <c r="D89" s="24" t="s">
        <v>109</v>
      </c>
      <c r="E89" s="25"/>
      <c r="F89" s="21">
        <v>981.6</v>
      </c>
      <c r="G89" s="22"/>
    </row>
    <row r="90" spans="1:7" ht="31.5" customHeight="1">
      <c r="A90" s="10">
        <v>30</v>
      </c>
      <c r="B90" s="33" t="s">
        <v>167</v>
      </c>
      <c r="C90" s="34"/>
      <c r="D90" s="24" t="s">
        <v>109</v>
      </c>
      <c r="E90" s="25"/>
      <c r="F90" s="21">
        <v>1347.89</v>
      </c>
      <c r="G90" s="22"/>
    </row>
    <row r="91" spans="1:7" ht="47.25" customHeight="1">
      <c r="A91" s="10">
        <v>31</v>
      </c>
      <c r="B91" s="32" t="s">
        <v>110</v>
      </c>
      <c r="C91" s="32"/>
      <c r="D91" s="23" t="s">
        <v>109</v>
      </c>
      <c r="E91" s="23"/>
      <c r="F91" s="21">
        <v>36.07</v>
      </c>
      <c r="G91" s="22"/>
    </row>
    <row r="92" spans="1:7" ht="31.5" customHeight="1">
      <c r="A92" s="10">
        <v>32</v>
      </c>
      <c r="B92" s="32" t="s">
        <v>111</v>
      </c>
      <c r="C92" s="32"/>
      <c r="D92" s="23" t="s">
        <v>109</v>
      </c>
      <c r="E92" s="23"/>
      <c r="F92" s="21">
        <v>3897.8</v>
      </c>
      <c r="G92" s="22"/>
    </row>
    <row r="93" spans="1:7" ht="34.5" customHeight="1">
      <c r="A93" s="10">
        <v>33</v>
      </c>
      <c r="B93" s="32" t="s">
        <v>112</v>
      </c>
      <c r="C93" s="32"/>
      <c r="D93" s="23" t="s">
        <v>113</v>
      </c>
      <c r="E93" s="23"/>
      <c r="F93" s="21">
        <v>13308</v>
      </c>
      <c r="G93" s="22"/>
    </row>
    <row r="94" spans="1:7" ht="48.75" customHeight="1">
      <c r="A94" s="10">
        <v>34</v>
      </c>
      <c r="B94" s="32" t="s">
        <v>114</v>
      </c>
      <c r="C94" s="32"/>
      <c r="D94" s="23" t="s">
        <v>113</v>
      </c>
      <c r="E94" s="23"/>
      <c r="F94" s="21">
        <v>37.549999999999997</v>
      </c>
      <c r="G94" s="22"/>
    </row>
    <row r="95" spans="1:7" ht="48" customHeight="1">
      <c r="A95" s="10">
        <v>35</v>
      </c>
      <c r="B95" s="32" t="s">
        <v>115</v>
      </c>
      <c r="C95" s="32"/>
      <c r="D95" s="23" t="s">
        <v>113</v>
      </c>
      <c r="E95" s="23"/>
      <c r="F95" s="21">
        <v>37.549999999999997</v>
      </c>
      <c r="G95" s="22"/>
    </row>
    <row r="96" spans="1:7" ht="30.75" customHeight="1">
      <c r="A96" s="10">
        <v>36</v>
      </c>
      <c r="B96" s="32" t="s">
        <v>116</v>
      </c>
      <c r="C96" s="32"/>
      <c r="D96" s="23" t="s">
        <v>113</v>
      </c>
      <c r="E96" s="23"/>
      <c r="F96" s="21">
        <v>2718.57</v>
      </c>
      <c r="G96" s="22"/>
    </row>
    <row r="97" spans="1:7" ht="50.25" customHeight="1">
      <c r="A97" s="10">
        <v>37</v>
      </c>
      <c r="B97" s="32" t="s">
        <v>117</v>
      </c>
      <c r="C97" s="32"/>
      <c r="D97" s="23" t="s">
        <v>118</v>
      </c>
      <c r="E97" s="23"/>
      <c r="F97" s="21">
        <v>34.729999999999997</v>
      </c>
      <c r="G97" s="22"/>
    </row>
    <row r="98" spans="1:7" ht="48.75" customHeight="1">
      <c r="A98" s="10">
        <v>38</v>
      </c>
      <c r="B98" s="32" t="s">
        <v>119</v>
      </c>
      <c r="C98" s="32"/>
      <c r="D98" s="23" t="s">
        <v>118</v>
      </c>
      <c r="E98" s="23"/>
      <c r="F98" s="21">
        <v>34.729999999999997</v>
      </c>
      <c r="G98" s="22"/>
    </row>
    <row r="99" spans="1:7" ht="31.5" customHeight="1">
      <c r="A99" s="10">
        <v>39</v>
      </c>
      <c r="B99" s="32" t="s">
        <v>120</v>
      </c>
      <c r="C99" s="32"/>
      <c r="D99" s="23" t="s">
        <v>118</v>
      </c>
      <c r="E99" s="23"/>
      <c r="F99" s="21">
        <v>34.729999999999997</v>
      </c>
      <c r="G99" s="22"/>
    </row>
    <row r="100" spans="1:7" ht="48.75" customHeight="1">
      <c r="A100" s="10">
        <v>40</v>
      </c>
      <c r="B100" s="32" t="s">
        <v>121</v>
      </c>
      <c r="C100" s="32"/>
      <c r="D100" s="23" t="s">
        <v>118</v>
      </c>
      <c r="E100" s="23"/>
      <c r="F100" s="21">
        <v>34.729999999999997</v>
      </c>
      <c r="G100" s="22"/>
    </row>
    <row r="101" spans="1:7" ht="31.5" customHeight="1">
      <c r="A101" s="10">
        <v>41</v>
      </c>
      <c r="B101" s="32" t="s">
        <v>122</v>
      </c>
      <c r="C101" s="32"/>
      <c r="D101" s="23" t="s">
        <v>118</v>
      </c>
      <c r="E101" s="23"/>
      <c r="F101" s="21">
        <v>17246</v>
      </c>
      <c r="G101" s="22"/>
    </row>
    <row r="102" spans="1:7" ht="30.75" customHeight="1">
      <c r="A102" s="10">
        <v>42</v>
      </c>
      <c r="B102" s="32" t="s">
        <v>123</v>
      </c>
      <c r="C102" s="32"/>
      <c r="D102" s="23" t="s">
        <v>118</v>
      </c>
      <c r="E102" s="23"/>
      <c r="F102" s="21">
        <v>6175</v>
      </c>
      <c r="G102" s="22"/>
    </row>
    <row r="103" spans="1:7" ht="31.5" customHeight="1">
      <c r="A103" s="10">
        <v>43</v>
      </c>
      <c r="B103" s="32" t="s">
        <v>124</v>
      </c>
      <c r="C103" s="32"/>
      <c r="D103" s="23" t="s">
        <v>118</v>
      </c>
      <c r="E103" s="23"/>
      <c r="F103" s="21">
        <v>4215</v>
      </c>
      <c r="G103" s="22"/>
    </row>
    <row r="104" spans="1:7" ht="31.5" customHeight="1">
      <c r="A104" s="10">
        <v>44</v>
      </c>
      <c r="B104" s="32" t="s">
        <v>125</v>
      </c>
      <c r="C104" s="32"/>
      <c r="D104" s="23" t="s">
        <v>118</v>
      </c>
      <c r="E104" s="23"/>
      <c r="F104" s="21">
        <v>2732</v>
      </c>
      <c r="G104" s="22"/>
    </row>
    <row r="105" spans="1:7" ht="31.5" customHeight="1">
      <c r="A105" s="10">
        <v>45</v>
      </c>
      <c r="B105" s="32" t="s">
        <v>126</v>
      </c>
      <c r="C105" s="32"/>
      <c r="D105" s="23" t="s">
        <v>118</v>
      </c>
      <c r="E105" s="23"/>
      <c r="F105" s="21">
        <v>342.48</v>
      </c>
      <c r="G105" s="22"/>
    </row>
    <row r="106" spans="1:7" ht="32.25" customHeight="1">
      <c r="A106" s="10">
        <v>46</v>
      </c>
      <c r="B106" s="32" t="s">
        <v>166</v>
      </c>
      <c r="C106" s="32"/>
      <c r="D106" s="23" t="s">
        <v>118</v>
      </c>
      <c r="E106" s="23"/>
      <c r="F106" s="21">
        <v>906.72</v>
      </c>
      <c r="G106" s="22"/>
    </row>
    <row r="107" spans="1:7" ht="48" customHeight="1">
      <c r="A107" s="10">
        <v>47</v>
      </c>
      <c r="B107" s="32" t="s">
        <v>127</v>
      </c>
      <c r="C107" s="32"/>
      <c r="D107" s="23" t="s">
        <v>128</v>
      </c>
      <c r="E107" s="23"/>
      <c r="F107" s="21">
        <v>39.18</v>
      </c>
      <c r="G107" s="22"/>
    </row>
    <row r="108" spans="1:7" ht="47.25" customHeight="1">
      <c r="A108" s="10">
        <v>48</v>
      </c>
      <c r="B108" s="32" t="s">
        <v>159</v>
      </c>
      <c r="C108" s="32"/>
      <c r="D108" s="23" t="s">
        <v>160</v>
      </c>
      <c r="E108" s="23"/>
      <c r="F108" s="21">
        <v>45.21</v>
      </c>
      <c r="G108" s="22"/>
    </row>
    <row r="109" spans="1:7" ht="48" customHeight="1">
      <c r="A109" s="10">
        <v>49</v>
      </c>
      <c r="B109" s="32" t="s">
        <v>161</v>
      </c>
      <c r="C109" s="32"/>
      <c r="D109" s="23" t="s">
        <v>160</v>
      </c>
      <c r="E109" s="23"/>
      <c r="F109" s="21">
        <v>58.09</v>
      </c>
      <c r="G109" s="22"/>
    </row>
    <row r="110" spans="1:7" ht="47.25" customHeight="1">
      <c r="A110" s="10">
        <v>50</v>
      </c>
      <c r="B110" s="32" t="s">
        <v>162</v>
      </c>
      <c r="C110" s="32"/>
      <c r="D110" s="23" t="s">
        <v>160</v>
      </c>
      <c r="E110" s="23"/>
      <c r="F110" s="21">
        <v>45.21</v>
      </c>
      <c r="G110" s="22"/>
    </row>
    <row r="111" spans="1:7" ht="48" customHeight="1">
      <c r="A111" s="10">
        <v>51</v>
      </c>
      <c r="B111" s="32" t="s">
        <v>163</v>
      </c>
      <c r="C111" s="32"/>
      <c r="D111" s="23" t="s">
        <v>160</v>
      </c>
      <c r="E111" s="23"/>
      <c r="F111" s="21">
        <v>45.21</v>
      </c>
      <c r="G111" s="22"/>
    </row>
    <row r="112" spans="1:7" ht="47.25" customHeight="1">
      <c r="A112" s="10">
        <v>52</v>
      </c>
      <c r="B112" s="32" t="s">
        <v>164</v>
      </c>
      <c r="C112" s="32"/>
      <c r="D112" s="23" t="s">
        <v>160</v>
      </c>
      <c r="E112" s="23"/>
      <c r="F112" s="21">
        <v>45.21</v>
      </c>
      <c r="G112" s="22"/>
    </row>
    <row r="113" spans="1:7" ht="32.25" customHeight="1">
      <c r="A113" s="10">
        <v>53</v>
      </c>
      <c r="B113" s="32" t="s">
        <v>165</v>
      </c>
      <c r="C113" s="32"/>
      <c r="D113" s="23" t="s">
        <v>160</v>
      </c>
      <c r="E113" s="23"/>
      <c r="F113" s="21">
        <v>5394.08</v>
      </c>
      <c r="G113" s="22"/>
    </row>
    <row r="114" spans="1:7" ht="33.75" customHeight="1">
      <c r="A114" s="8"/>
      <c r="B114" s="39" t="s">
        <v>72</v>
      </c>
      <c r="C114" s="40"/>
      <c r="D114" s="27"/>
      <c r="E114" s="28"/>
      <c r="F114" s="35">
        <f>SUM(F61:G113)</f>
        <v>117259.65000000002</v>
      </c>
      <c r="G114" s="28"/>
    </row>
    <row r="116" spans="1:7">
      <c r="A116" s="1" t="s">
        <v>28</v>
      </c>
      <c r="D116" s="6">
        <f>2.1*H4*C6</f>
        <v>152240.76</v>
      </c>
      <c r="E116" s="1" t="s">
        <v>29</v>
      </c>
    </row>
    <row r="117" spans="1:7">
      <c r="A117" s="1" t="s">
        <v>30</v>
      </c>
      <c r="D117" s="6">
        <f>F124*5.3%</f>
        <v>47701.856059999998</v>
      </c>
      <c r="E117" s="1" t="s">
        <v>29</v>
      </c>
    </row>
    <row r="119" spans="1:7">
      <c r="A119" s="1" t="s">
        <v>43</v>
      </c>
    </row>
    <row r="120" spans="1:7">
      <c r="A120" s="1" t="s">
        <v>74</v>
      </c>
    </row>
    <row r="121" spans="1:7">
      <c r="B121" s="1" t="s">
        <v>42</v>
      </c>
      <c r="F121" s="6">
        <v>920900.51</v>
      </c>
      <c r="G121" s="1" t="s">
        <v>29</v>
      </c>
    </row>
    <row r="122" spans="1:7">
      <c r="F122" s="6"/>
    </row>
    <row r="123" spans="1:7">
      <c r="A123" s="1" t="s">
        <v>31</v>
      </c>
    </row>
    <row r="124" spans="1:7">
      <c r="B124" s="1" t="s">
        <v>76</v>
      </c>
      <c r="F124" s="6">
        <v>900035.02</v>
      </c>
      <c r="G124" s="1" t="s">
        <v>29</v>
      </c>
    </row>
    <row r="125" spans="1:7">
      <c r="D125" s="6"/>
    </row>
    <row r="126" spans="1:7">
      <c r="A126" s="1" t="s">
        <v>177</v>
      </c>
      <c r="D126" s="6"/>
    </row>
    <row r="127" spans="1:7">
      <c r="A127" s="1" t="s">
        <v>77</v>
      </c>
      <c r="D127" s="6"/>
      <c r="F127" s="6">
        <v>20865.490000000002</v>
      </c>
      <c r="G127" s="1" t="s">
        <v>29</v>
      </c>
    </row>
    <row r="128" spans="1:7">
      <c r="D128" s="6"/>
      <c r="E128" s="6"/>
    </row>
    <row r="129" spans="1:7">
      <c r="A129" s="1" t="s">
        <v>178</v>
      </c>
      <c r="D129" s="6"/>
    </row>
    <row r="130" spans="1:7">
      <c r="A130" s="1" t="s">
        <v>179</v>
      </c>
      <c r="D130" s="6"/>
      <c r="F130" s="6">
        <v>47995.76</v>
      </c>
      <c r="G130" s="1" t="s">
        <v>29</v>
      </c>
    </row>
    <row r="132" spans="1:7">
      <c r="A132" s="1" t="s">
        <v>75</v>
      </c>
    </row>
    <row r="133" spans="1:7">
      <c r="B133" s="1" t="s">
        <v>41</v>
      </c>
      <c r="F133" s="6">
        <f>F56+F114+D116</f>
        <v>751371.99599928106</v>
      </c>
      <c r="G133" s="1" t="s">
        <v>29</v>
      </c>
    </row>
    <row r="136" spans="1:7">
      <c r="A136" s="1" t="s">
        <v>32</v>
      </c>
    </row>
    <row r="138" spans="1:7" ht="63.75">
      <c r="A138" s="7" t="s">
        <v>33</v>
      </c>
      <c r="B138" s="36" t="s">
        <v>34</v>
      </c>
      <c r="C138" s="36"/>
      <c r="D138" s="7" t="s">
        <v>35</v>
      </c>
      <c r="E138" s="36" t="s">
        <v>36</v>
      </c>
      <c r="F138" s="36"/>
      <c r="G138" s="7" t="s">
        <v>37</v>
      </c>
    </row>
    <row r="139" spans="1:7" ht="29.25" customHeight="1">
      <c r="A139" s="37" t="s">
        <v>38</v>
      </c>
      <c r="B139" s="38" t="s">
        <v>56</v>
      </c>
      <c r="C139" s="38"/>
      <c r="D139" s="9">
        <v>15</v>
      </c>
      <c r="E139" s="38" t="s">
        <v>58</v>
      </c>
      <c r="F139" s="38"/>
      <c r="G139" s="9">
        <v>14</v>
      </c>
    </row>
    <row r="140" spans="1:7" ht="25.5" customHeight="1">
      <c r="A140" s="37"/>
      <c r="B140" s="38" t="s">
        <v>44</v>
      </c>
      <c r="C140" s="38"/>
      <c r="D140" s="9">
        <v>6</v>
      </c>
      <c r="E140" s="38" t="s">
        <v>58</v>
      </c>
      <c r="F140" s="38"/>
      <c r="G140" s="9">
        <v>6</v>
      </c>
    </row>
    <row r="141" spans="1:7" ht="25.5" customHeight="1">
      <c r="A141" s="37"/>
      <c r="B141" s="38" t="s">
        <v>45</v>
      </c>
      <c r="C141" s="38"/>
      <c r="D141" s="9">
        <v>3</v>
      </c>
      <c r="E141" s="38" t="s">
        <v>58</v>
      </c>
      <c r="F141" s="38"/>
      <c r="G141" s="9">
        <v>3</v>
      </c>
    </row>
    <row r="142" spans="1:7" ht="27.75" customHeight="1">
      <c r="A142" s="9" t="s">
        <v>46</v>
      </c>
      <c r="B142" s="38" t="s">
        <v>47</v>
      </c>
      <c r="C142" s="38"/>
      <c r="D142" s="9"/>
      <c r="E142" s="38" t="s">
        <v>59</v>
      </c>
      <c r="F142" s="38"/>
      <c r="G142" s="9"/>
    </row>
    <row r="143" spans="1:7" ht="37.5" customHeight="1">
      <c r="A143" s="37" t="s">
        <v>48</v>
      </c>
      <c r="B143" s="38" t="s">
        <v>57</v>
      </c>
      <c r="C143" s="38"/>
      <c r="D143" s="9">
        <v>15</v>
      </c>
      <c r="E143" s="38" t="s">
        <v>60</v>
      </c>
      <c r="F143" s="38"/>
      <c r="G143" s="9">
        <v>15</v>
      </c>
    </row>
    <row r="144" spans="1:7" ht="65.25" customHeight="1">
      <c r="A144" s="37"/>
      <c r="B144" s="38" t="s">
        <v>49</v>
      </c>
      <c r="C144" s="38"/>
      <c r="D144" s="9">
        <v>2</v>
      </c>
      <c r="E144" s="38" t="s">
        <v>61</v>
      </c>
      <c r="F144" s="38"/>
      <c r="G144" s="9">
        <v>2</v>
      </c>
    </row>
    <row r="145" spans="1:7" ht="29.25" customHeight="1">
      <c r="A145" s="37"/>
      <c r="B145" s="38" t="s">
        <v>53</v>
      </c>
      <c r="C145" s="38"/>
      <c r="D145" s="9">
        <v>31</v>
      </c>
      <c r="E145" s="38" t="s">
        <v>62</v>
      </c>
      <c r="F145" s="38"/>
      <c r="G145" s="9">
        <v>31</v>
      </c>
    </row>
    <row r="146" spans="1:7" ht="52.5" customHeight="1">
      <c r="A146" s="37"/>
      <c r="B146" s="38" t="s">
        <v>54</v>
      </c>
      <c r="C146" s="38"/>
      <c r="D146" s="9">
        <v>1</v>
      </c>
      <c r="E146" s="38" t="s">
        <v>63</v>
      </c>
      <c r="F146" s="38"/>
      <c r="G146" s="9">
        <v>1</v>
      </c>
    </row>
    <row r="147" spans="1:7" ht="25.5" customHeight="1">
      <c r="A147" s="37"/>
      <c r="B147" s="38" t="s">
        <v>55</v>
      </c>
      <c r="C147" s="38"/>
      <c r="D147" s="9"/>
      <c r="E147" s="38" t="s">
        <v>64</v>
      </c>
      <c r="F147" s="38"/>
      <c r="G147" s="9"/>
    </row>
    <row r="148" spans="1:7" ht="39.75" customHeight="1">
      <c r="A148" s="37"/>
      <c r="B148" s="38" t="s">
        <v>50</v>
      </c>
      <c r="C148" s="38"/>
      <c r="D148" s="9">
        <v>1</v>
      </c>
      <c r="E148" s="38" t="s">
        <v>65</v>
      </c>
      <c r="F148" s="38"/>
      <c r="G148" s="9">
        <v>1</v>
      </c>
    </row>
    <row r="149" spans="1:7" ht="26.25" customHeight="1">
      <c r="A149" s="37"/>
      <c r="B149" s="38" t="s">
        <v>51</v>
      </c>
      <c r="C149" s="38"/>
      <c r="D149" s="9">
        <v>3</v>
      </c>
      <c r="E149" s="38" t="s">
        <v>60</v>
      </c>
      <c r="F149" s="38"/>
      <c r="G149" s="9">
        <v>3</v>
      </c>
    </row>
    <row r="150" spans="1:7" ht="17.25" customHeight="1">
      <c r="A150" s="37"/>
      <c r="B150" s="38" t="s">
        <v>52</v>
      </c>
      <c r="C150" s="38"/>
      <c r="D150" s="9">
        <v>2</v>
      </c>
      <c r="E150" s="38"/>
      <c r="F150" s="38"/>
      <c r="G150" s="9">
        <v>2</v>
      </c>
    </row>
    <row r="153" spans="1:7">
      <c r="A153" s="1" t="s">
        <v>68</v>
      </c>
      <c r="F153" s="1" t="s">
        <v>67</v>
      </c>
    </row>
    <row r="155" spans="1:7">
      <c r="A155" s="1" t="s">
        <v>71</v>
      </c>
      <c r="F15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54"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42:C142"/>
    <mergeCell ref="E142:F142"/>
    <mergeCell ref="A143:A150"/>
    <mergeCell ref="B143:C143"/>
    <mergeCell ref="E143:F143"/>
    <mergeCell ref="B144:C144"/>
    <mergeCell ref="E144:F144"/>
    <mergeCell ref="B145:C145"/>
    <mergeCell ref="E145:F145"/>
    <mergeCell ref="B149:C149"/>
    <mergeCell ref="E149:F149"/>
    <mergeCell ref="B150:C150"/>
    <mergeCell ref="E150:F150"/>
    <mergeCell ref="B146:C146"/>
    <mergeCell ref="E146:F146"/>
    <mergeCell ref="B147:C147"/>
    <mergeCell ref="E147:F147"/>
    <mergeCell ref="B148:C148"/>
    <mergeCell ref="E148:F148"/>
    <mergeCell ref="F114:G114"/>
    <mergeCell ref="B138:C138"/>
    <mergeCell ref="E138:F138"/>
    <mergeCell ref="A139:A141"/>
    <mergeCell ref="B139:C139"/>
    <mergeCell ref="E139:F139"/>
    <mergeCell ref="B140:C140"/>
    <mergeCell ref="E140:F140"/>
    <mergeCell ref="B141:C141"/>
    <mergeCell ref="E141:F141"/>
    <mergeCell ref="B114:C114"/>
    <mergeCell ref="D114:E114"/>
    <mergeCell ref="B109:C109"/>
    <mergeCell ref="B110:C110"/>
    <mergeCell ref="B111:C111"/>
    <mergeCell ref="B112:C112"/>
    <mergeCell ref="B113:C113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73:E73"/>
    <mergeCell ref="D74:E74"/>
    <mergeCell ref="F73:G73"/>
    <mergeCell ref="F74:G74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99:E99"/>
    <mergeCell ref="D100:E100"/>
    <mergeCell ref="D101:E101"/>
    <mergeCell ref="D102:E102"/>
    <mergeCell ref="D103:E103"/>
    <mergeCell ref="D104:E104"/>
    <mergeCell ref="D105:E105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99:G99"/>
    <mergeCell ref="F100:G100"/>
    <mergeCell ref="F101:G101"/>
    <mergeCell ref="F102:G102"/>
    <mergeCell ref="F103:G103"/>
    <mergeCell ref="F104:G104"/>
    <mergeCell ref="F105:G105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19" top="0.57999999999999996" bottom="0.43" header="0.41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2014-03-02T01:53:51Z</dcterms:modified>
</cp:coreProperties>
</file>