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597"/>
  </bookViews>
  <sheets>
    <sheet name="1" sheetId="11" r:id="rId1"/>
  </sheets>
  <calcPr calcId="124519"/>
</workbook>
</file>

<file path=xl/calcChain.xml><?xml version="1.0" encoding="utf-8"?>
<calcChain xmlns="http://schemas.openxmlformats.org/spreadsheetml/2006/main">
  <c r="F67" i="11"/>
  <c r="D63" s="1"/>
  <c r="E39"/>
  <c r="D39"/>
  <c r="B38"/>
  <c r="B37"/>
  <c r="B36"/>
  <c r="B35"/>
  <c r="B34"/>
  <c r="B33"/>
  <c r="C6"/>
  <c r="D62" s="1"/>
  <c r="F48" l="1"/>
  <c r="F51"/>
  <c r="F47"/>
  <c r="F49"/>
  <c r="F52"/>
  <c r="F60"/>
  <c r="F53" l="1"/>
  <c r="F70" s="1"/>
</calcChain>
</file>

<file path=xl/sharedStrings.xml><?xml version="1.0" encoding="utf-8"?>
<sst xmlns="http://schemas.openxmlformats.org/spreadsheetml/2006/main" count="129" uniqueCount="113">
  <si>
    <t>ОТЧЕТ</t>
  </si>
  <si>
    <t>I. Оказание коммунальных услуг</t>
  </si>
  <si>
    <t>кв.м</t>
  </si>
  <si>
    <t>Виды оказанных коммунальных услуг</t>
  </si>
  <si>
    <t>Сумма снижения по различным причинам, руб</t>
  </si>
  <si>
    <t xml:space="preserve">о выполнении управляющей организацией договора управления </t>
  </si>
  <si>
    <t>Общая площадь МКД -</t>
  </si>
  <si>
    <t>II. Работы (услуги) по содержанию общего имущества многоквартирного дома</t>
  </si>
  <si>
    <t>№ п/п</t>
  </si>
  <si>
    <t>Наименование работ (услуг)</t>
  </si>
  <si>
    <t>Количество выполняемых работ</t>
  </si>
  <si>
    <t>Расходы управляющей организации на выполнение работ(услуг) по содержанию, руб</t>
  </si>
  <si>
    <t>6 раз в неделю</t>
  </si>
  <si>
    <t>Уборка придомовой территории</t>
  </si>
  <si>
    <t>Обслуживание газовых сетей</t>
  </si>
  <si>
    <t>1 раз в год</t>
  </si>
  <si>
    <t>Технический осмотр зданий и инженерного оборудования</t>
  </si>
  <si>
    <t>Аварийное обслуживание</t>
  </si>
  <si>
    <t>по мере необходимости, в течении 2 часов с момента получения заявки</t>
  </si>
  <si>
    <t>Содержание и текущий ремонт лифтов</t>
  </si>
  <si>
    <t>Вывоз твердых бытовых отходов</t>
  </si>
  <si>
    <t>Проверка и ремонт коллективных приборов учета</t>
  </si>
  <si>
    <t>ИТОГО по содержанию общего имущества дома</t>
  </si>
  <si>
    <t>III. Работы по текущему ремонту общего имущества в доме</t>
  </si>
  <si>
    <t xml:space="preserve">Наименование работ </t>
  </si>
  <si>
    <t>Дата проведения работ</t>
  </si>
  <si>
    <t>Расходы управляющей организации на выполнение работ руб</t>
  </si>
  <si>
    <t xml:space="preserve">IV.  Расходы Управляющей организации     </t>
  </si>
  <si>
    <t>руб</t>
  </si>
  <si>
    <t>в т.ч. расходы по ОГУП "ТТЭР" составили</t>
  </si>
  <si>
    <t>VI. Работа Управляющей организации с письменными обращениями собственников.</t>
  </si>
  <si>
    <t>Виды обращений</t>
  </si>
  <si>
    <t>Вопросы, поставленные в обращениях</t>
  </si>
  <si>
    <t>Количество поступивших обращений по изложенным вопросам</t>
  </si>
  <si>
    <t>Меры, предпринимаемые управляющей организацией по вопросам, поставленным в обращениях</t>
  </si>
  <si>
    <t>Количество решенных вопросов</t>
  </si>
  <si>
    <t>Жалоба</t>
  </si>
  <si>
    <t>Электроснабжение,кВт</t>
  </si>
  <si>
    <t>Теплоснабжение, Гкал</t>
  </si>
  <si>
    <t>ремонту общего имущества дома-</t>
  </si>
  <si>
    <t>дома по договору управления -</t>
  </si>
  <si>
    <t>V.  Финансовый результат по многоквартирному дому</t>
  </si>
  <si>
    <t>2) по конструктивных элементам здания</t>
  </si>
  <si>
    <t>3) по температурному режиму,циркуляции ГВС</t>
  </si>
  <si>
    <t>Предложения</t>
  </si>
  <si>
    <t>1) по проведению общего собрания собственников</t>
  </si>
  <si>
    <t xml:space="preserve">Заявления </t>
  </si>
  <si>
    <t>2) выдача списков собственников дома для проведения общего собрания, договора управления</t>
  </si>
  <si>
    <t>6) представление отчетов УО по дому, планов работ, стоимость работ</t>
  </si>
  <si>
    <t>7) внесение изменений в лицевые счета</t>
  </si>
  <si>
    <t>8) прочие</t>
  </si>
  <si>
    <t>3) установка и опломбирование индивидуальных приборов учета</t>
  </si>
  <si>
    <t>4) пояснение произведенных расчетов за коммунальные услуги</t>
  </si>
  <si>
    <t>5) рестукторизация задолженности</t>
  </si>
  <si>
    <t>1) по внутридомовым инженерным сетям</t>
  </si>
  <si>
    <t>1)  на перерасчет коммунальных услуг при временном отсутствии</t>
  </si>
  <si>
    <t>Осмотр, установление причины и устранение ее</t>
  </si>
  <si>
    <t>Проведение общего собрания собственников</t>
  </si>
  <si>
    <t>Формирование и направление данных в ОГУП "ТТЭР"</t>
  </si>
  <si>
    <t>Выдача списков собственников дома для проведения общего собрания с последующим оформлением протокола, договора управления</t>
  </si>
  <si>
    <t xml:space="preserve"> Установка и опломбирование индивидуальных приборов учета</t>
  </si>
  <si>
    <t>Пояснение произведенных расчетов за коммунальные услуги со ссылкой на действующее законодательство</t>
  </si>
  <si>
    <t>Оформление реструкторизации задолженности</t>
  </si>
  <si>
    <t>Представление отчетов УО по дому, планов работ, стоимость работ</t>
  </si>
  <si>
    <t>ежедневно</t>
  </si>
  <si>
    <t>О.В.Толмачев</t>
  </si>
  <si>
    <t xml:space="preserve">Генеральный директор </t>
  </si>
  <si>
    <t>О.В.Котова</t>
  </si>
  <si>
    <t>ИТОГО</t>
  </si>
  <si>
    <t>Начальник пл.-произв.отдела</t>
  </si>
  <si>
    <t>ИТОГО по текущему ремонту общего имущества дома</t>
  </si>
  <si>
    <t xml:space="preserve">многоквартирным домом № 19 по улице Строительная </t>
  </si>
  <si>
    <t>по мере необходимости</t>
  </si>
  <si>
    <t>в том числе</t>
  </si>
  <si>
    <t>жилые помещения</t>
  </si>
  <si>
    <t>нежилые помещения</t>
  </si>
  <si>
    <t>Кол-во этажей МКД -</t>
  </si>
  <si>
    <t>Кол-во подъездов в МКД -</t>
  </si>
  <si>
    <t>Кол-во квартир в МКД -</t>
  </si>
  <si>
    <t>Площадь межквартирных лестничных площадок, лестниц-</t>
  </si>
  <si>
    <t>Площадь чердаков-</t>
  </si>
  <si>
    <t>Наличие общедомовых приборов учета в МКД:</t>
  </si>
  <si>
    <t>Наименование прибора учета</t>
  </si>
  <si>
    <t>Дата ввода в эксплуатацию</t>
  </si>
  <si>
    <t>общедомовый прибор учета электрической энергии</t>
  </si>
  <si>
    <t>Количество установленных индивидуальных приборов учета в МКД:</t>
  </si>
  <si>
    <t>Наименование коммунальной услуги</t>
  </si>
  <si>
    <t>По состоянию на начало отчетного периода</t>
  </si>
  <si>
    <t>По состоянию на конец отчетного периода</t>
  </si>
  <si>
    <t>Электрическая энергия</t>
  </si>
  <si>
    <t>Холодное водоснабжение</t>
  </si>
  <si>
    <t>Договор управления МКД:</t>
  </si>
  <si>
    <t>Плата за содержание и текущий ремонт общего имущества дома составила по МКД:</t>
  </si>
  <si>
    <t>руб с 1 кв.м общей площади</t>
  </si>
  <si>
    <t>Площадь подвалов-</t>
  </si>
  <si>
    <t>98 от 03.03.2009г.</t>
  </si>
  <si>
    <t>Сумма начисленная за коммуналь- ную услугу, руб</t>
  </si>
  <si>
    <r>
      <t>Хол.водоснабжение,м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</si>
  <si>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t>23.07.2013г.</t>
  </si>
  <si>
    <t>за период с 01.01.2014 г. по 31.12.2014 г.</t>
  </si>
  <si>
    <t>Объем представленных коммунальных услуг за 2014 год</t>
  </si>
  <si>
    <t xml:space="preserve">  Тариф, руб                 с 01.01.2014г по 30.06.2014г, с 01.07.2014г по 31.12.2014г</t>
  </si>
  <si>
    <t>Ремонт освещения площадок</t>
  </si>
  <si>
    <t>Июль</t>
  </si>
  <si>
    <t>с 1 января 2014г -</t>
  </si>
  <si>
    <t>с 1 августа 2014г -</t>
  </si>
  <si>
    <t>вывоз мусора</t>
  </si>
  <si>
    <t xml:space="preserve">       Итого начислено за 2014 год по содержанию и текущему ремонту общего имущества</t>
  </si>
  <si>
    <t xml:space="preserve">       Общая стоимость представленных услуг за 2014 год по управлению, содержанию и текущему </t>
  </si>
  <si>
    <t>Установка досок объявлений</t>
  </si>
  <si>
    <t>Декабрь</t>
  </si>
  <si>
    <t>Сухая уборка помещений общего пользования</t>
  </si>
  <si>
    <t>общий:осенний,весенний; частичный и внеочередной - по мере необходимости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</si>
</sst>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1"/>
  <sheetViews>
    <sheetView tabSelected="1" topLeftCell="A64" workbookViewId="0">
      <selection activeCell="E72" sqref="E72"/>
    </sheetView>
  </sheetViews>
  <sheetFormatPr defaultRowHeight="15.75"/>
  <cols>
    <col min="1" max="1" width="19.140625" style="1" customWidth="1"/>
    <col min="2" max="2" width="13.42578125" style="1" customWidth="1"/>
    <col min="3" max="3" width="13.7109375" style="1" customWidth="1"/>
    <col min="4" max="4" width="11.28515625" style="1" customWidth="1"/>
    <col min="5" max="5" width="12.28515625" style="1" customWidth="1"/>
    <col min="6" max="7" width="14.7109375" style="1" customWidth="1"/>
    <col min="8" max="8" width="9.140625" style="1" hidden="1" customWidth="1"/>
    <col min="9" max="16384" width="9.140625" style="1"/>
  </cols>
  <sheetData>
    <row r="1" spans="1:8">
      <c r="A1" s="25" t="s">
        <v>0</v>
      </c>
      <c r="B1" s="25"/>
      <c r="C1" s="25"/>
      <c r="D1" s="25"/>
      <c r="E1" s="25"/>
      <c r="F1" s="25"/>
      <c r="G1" s="25"/>
    </row>
    <row r="2" spans="1:8">
      <c r="A2" s="25" t="s">
        <v>5</v>
      </c>
      <c r="B2" s="25"/>
      <c r="C2" s="25"/>
      <c r="D2" s="25"/>
      <c r="E2" s="25"/>
      <c r="F2" s="25"/>
      <c r="G2" s="25"/>
    </row>
    <row r="3" spans="1:8">
      <c r="A3" s="25" t="s">
        <v>71</v>
      </c>
      <c r="B3" s="25"/>
      <c r="C3" s="25"/>
      <c r="D3" s="25"/>
      <c r="E3" s="25"/>
      <c r="F3" s="25"/>
      <c r="G3" s="25"/>
    </row>
    <row r="4" spans="1:8">
      <c r="A4" s="25" t="s">
        <v>99</v>
      </c>
      <c r="B4" s="25"/>
      <c r="C4" s="25"/>
      <c r="D4" s="25"/>
      <c r="E4" s="25"/>
      <c r="F4" s="25"/>
      <c r="G4" s="25"/>
      <c r="H4" s="11">
        <v>12</v>
      </c>
    </row>
    <row r="5" spans="1:8" ht="11.25" customHeight="1"/>
    <row r="6" spans="1:8">
      <c r="A6" s="1" t="s">
        <v>6</v>
      </c>
      <c r="C6" s="3">
        <f>D7+D8</f>
        <v>383</v>
      </c>
      <c r="D6" s="1" t="s">
        <v>2</v>
      </c>
    </row>
    <row r="7" spans="1:8">
      <c r="A7" s="1" t="s">
        <v>73</v>
      </c>
      <c r="B7" s="1" t="s">
        <v>74</v>
      </c>
      <c r="C7" s="3"/>
      <c r="D7" s="1">
        <v>383</v>
      </c>
      <c r="E7" s="1" t="s">
        <v>2</v>
      </c>
    </row>
    <row r="8" spans="1:8">
      <c r="B8" s="1" t="s">
        <v>75</v>
      </c>
      <c r="C8" s="3"/>
      <c r="D8" s="1">
        <v>0</v>
      </c>
      <c r="E8" s="1" t="s">
        <v>2</v>
      </c>
    </row>
    <row r="9" spans="1:8">
      <c r="A9" s="1" t="s">
        <v>76</v>
      </c>
      <c r="C9" s="1">
        <v>2</v>
      </c>
    </row>
    <row r="10" spans="1:8">
      <c r="A10" s="1" t="s">
        <v>77</v>
      </c>
      <c r="C10" s="1">
        <v>2</v>
      </c>
    </row>
    <row r="11" spans="1:8">
      <c r="A11" s="1" t="s">
        <v>78</v>
      </c>
      <c r="C11" s="1">
        <v>15</v>
      </c>
    </row>
    <row r="12" spans="1:8">
      <c r="A12" s="1" t="s">
        <v>79</v>
      </c>
      <c r="E12" s="1">
        <v>138.1</v>
      </c>
      <c r="F12" s="1" t="s">
        <v>2</v>
      </c>
    </row>
    <row r="13" spans="1:8">
      <c r="A13" s="1" t="s">
        <v>80</v>
      </c>
      <c r="B13" s="1">
        <v>331</v>
      </c>
      <c r="C13" s="1" t="s">
        <v>2</v>
      </c>
    </row>
    <row r="14" spans="1:8">
      <c r="A14" s="1" t="s">
        <v>94</v>
      </c>
      <c r="B14" s="1">
        <v>331</v>
      </c>
      <c r="C14" s="1" t="s">
        <v>2</v>
      </c>
    </row>
    <row r="16" spans="1:8">
      <c r="A16" s="1" t="s">
        <v>81</v>
      </c>
    </row>
    <row r="17" spans="1:10">
      <c r="A17" s="17" t="s">
        <v>82</v>
      </c>
      <c r="B17" s="17"/>
      <c r="C17" s="17"/>
      <c r="D17" s="17"/>
      <c r="E17" s="17" t="s">
        <v>83</v>
      </c>
      <c r="F17" s="17"/>
    </row>
    <row r="18" spans="1:10">
      <c r="A18" s="18" t="s">
        <v>84</v>
      </c>
      <c r="B18" s="18"/>
      <c r="C18" s="18"/>
      <c r="D18" s="18"/>
      <c r="E18" s="17" t="s">
        <v>98</v>
      </c>
      <c r="F18" s="17"/>
    </row>
    <row r="20" spans="1:10">
      <c r="A20" s="1" t="s">
        <v>85</v>
      </c>
    </row>
    <row r="21" spans="1:10" ht="31.5" customHeight="1">
      <c r="A21" s="19" t="s">
        <v>86</v>
      </c>
      <c r="B21" s="19"/>
      <c r="C21" s="19" t="s">
        <v>87</v>
      </c>
      <c r="D21" s="19"/>
      <c r="E21" s="19" t="s">
        <v>88</v>
      </c>
      <c r="F21" s="19"/>
    </row>
    <row r="22" spans="1:10">
      <c r="A22" s="13" t="s">
        <v>89</v>
      </c>
      <c r="B22" s="13"/>
      <c r="C22" s="17">
        <v>14</v>
      </c>
      <c r="D22" s="17"/>
      <c r="E22" s="17">
        <v>14</v>
      </c>
      <c r="F22" s="17"/>
    </row>
    <row r="23" spans="1:10">
      <c r="A23" s="13" t="s">
        <v>90</v>
      </c>
      <c r="B23" s="13"/>
      <c r="C23" s="17">
        <v>1</v>
      </c>
      <c r="D23" s="17"/>
      <c r="E23" s="17">
        <v>1</v>
      </c>
      <c r="F23" s="17"/>
    </row>
    <row r="25" spans="1:10">
      <c r="A25" s="1" t="s">
        <v>91</v>
      </c>
      <c r="C25" s="1" t="s">
        <v>95</v>
      </c>
    </row>
    <row r="27" spans="1:10">
      <c r="A27" s="1" t="s">
        <v>92</v>
      </c>
    </row>
    <row r="28" spans="1:10">
      <c r="B28" s="1" t="s">
        <v>104</v>
      </c>
      <c r="D28" s="1">
        <v>8.9700000000000006</v>
      </c>
      <c r="E28" s="1" t="s">
        <v>93</v>
      </c>
    </row>
    <row r="29" spans="1:10">
      <c r="B29" s="1" t="s">
        <v>105</v>
      </c>
      <c r="D29" s="1">
        <v>6.92</v>
      </c>
      <c r="E29" s="1" t="s">
        <v>93</v>
      </c>
    </row>
    <row r="30" spans="1:10">
      <c r="B30" s="1" t="s">
        <v>106</v>
      </c>
      <c r="D30" s="1">
        <v>2.95</v>
      </c>
      <c r="E30" s="1" t="s">
        <v>93</v>
      </c>
    </row>
    <row r="31" spans="1:10" ht="20.25" customHeight="1">
      <c r="A31" s="1" t="s">
        <v>1</v>
      </c>
    </row>
    <row r="32" spans="1:10" ht="98.25" customHeight="1">
      <c r="A32" s="14" t="s">
        <v>3</v>
      </c>
      <c r="B32" s="15" t="s">
        <v>100</v>
      </c>
      <c r="C32" s="15" t="s">
        <v>101</v>
      </c>
      <c r="D32" s="14" t="s">
        <v>96</v>
      </c>
      <c r="E32" s="16" t="s">
        <v>4</v>
      </c>
      <c r="F32" s="38"/>
      <c r="G32" s="38"/>
      <c r="H32" s="2"/>
      <c r="I32" s="2"/>
      <c r="J32" s="2"/>
    </row>
    <row r="33" spans="1:7">
      <c r="A33" s="36" t="s">
        <v>37</v>
      </c>
      <c r="B33" s="5">
        <f>D33/C33</f>
        <v>9149.0169491525412</v>
      </c>
      <c r="C33" s="6">
        <v>2.95</v>
      </c>
      <c r="D33" s="6">
        <v>26989.599999999999</v>
      </c>
      <c r="E33" s="6"/>
      <c r="F33" s="39"/>
      <c r="G33" s="39"/>
    </row>
    <row r="34" spans="1:7">
      <c r="A34" s="37"/>
      <c r="B34" s="5">
        <f>D34/C34</f>
        <v>7697.98371335505</v>
      </c>
      <c r="C34" s="6">
        <v>3.07</v>
      </c>
      <c r="D34" s="6">
        <v>23632.81</v>
      </c>
      <c r="E34" s="6">
        <v>1473.6</v>
      </c>
      <c r="F34" s="39"/>
      <c r="G34" s="39"/>
    </row>
    <row r="35" spans="1:7">
      <c r="A35" s="36" t="s">
        <v>38</v>
      </c>
      <c r="B35" s="5">
        <f t="shared" ref="B35:B38" si="0">D35/C35</f>
        <v>35.672993730616156</v>
      </c>
      <c r="C35" s="6">
        <v>1502.54</v>
      </c>
      <c r="D35" s="6">
        <v>53600.1</v>
      </c>
      <c r="E35" s="6"/>
      <c r="F35" s="39"/>
      <c r="G35" s="39"/>
    </row>
    <row r="36" spans="1:7">
      <c r="A36" s="37"/>
      <c r="B36" s="5">
        <f t="shared" si="0"/>
        <v>35.678502161319358</v>
      </c>
      <c r="C36" s="6">
        <v>1577.74</v>
      </c>
      <c r="D36" s="6">
        <v>56291.4</v>
      </c>
      <c r="E36" s="6"/>
      <c r="F36" s="39"/>
      <c r="G36" s="39"/>
    </row>
    <row r="37" spans="1:7" ht="16.5" customHeight="1">
      <c r="A37" s="36" t="s">
        <v>97</v>
      </c>
      <c r="B37" s="5">
        <f t="shared" si="0"/>
        <v>337.33978234582833</v>
      </c>
      <c r="C37" s="6">
        <v>16.54</v>
      </c>
      <c r="D37" s="6">
        <v>5579.6</v>
      </c>
      <c r="E37" s="6"/>
      <c r="F37" s="39"/>
      <c r="G37" s="39"/>
    </row>
    <row r="38" spans="1:7">
      <c r="A38" s="37"/>
      <c r="B38" s="5">
        <f t="shared" si="0"/>
        <v>460.40576368876077</v>
      </c>
      <c r="C38" s="6">
        <v>17.350000000000001</v>
      </c>
      <c r="D38" s="6">
        <v>7988.04</v>
      </c>
      <c r="E38" s="6"/>
      <c r="F38" s="39"/>
      <c r="G38" s="39"/>
    </row>
    <row r="39" spans="1:7">
      <c r="A39" s="4" t="s">
        <v>68</v>
      </c>
      <c r="B39" s="5"/>
      <c r="C39" s="6"/>
      <c r="D39" s="6">
        <f>SUM(D33:D38)</f>
        <v>174081.55000000002</v>
      </c>
      <c r="E39" s="6">
        <f>SUM(E33:E38)</f>
        <v>1473.6</v>
      </c>
      <c r="F39" s="40"/>
      <c r="G39" s="40"/>
    </row>
    <row r="40" spans="1:7" ht="6" customHeight="1"/>
    <row r="42" spans="1:7">
      <c r="A42" s="1" t="s">
        <v>7</v>
      </c>
    </row>
    <row r="44" spans="1:7" ht="64.5" customHeight="1">
      <c r="A44" s="9" t="s">
        <v>8</v>
      </c>
      <c r="B44" s="23" t="s">
        <v>9</v>
      </c>
      <c r="C44" s="24"/>
      <c r="D44" s="23" t="s">
        <v>10</v>
      </c>
      <c r="E44" s="24"/>
      <c r="F44" s="23" t="s">
        <v>11</v>
      </c>
      <c r="G44" s="24"/>
    </row>
    <row r="45" spans="1:7" ht="37.5" customHeight="1">
      <c r="A45" s="9">
        <v>1</v>
      </c>
      <c r="B45" s="20" t="s">
        <v>111</v>
      </c>
      <c r="C45" s="20"/>
      <c r="D45" s="21" t="s">
        <v>12</v>
      </c>
      <c r="E45" s="21"/>
      <c r="F45" s="22"/>
      <c r="G45" s="22"/>
    </row>
    <row r="46" spans="1:7" ht="31.5" customHeight="1">
      <c r="A46" s="9">
        <v>2</v>
      </c>
      <c r="B46" s="20" t="s">
        <v>13</v>
      </c>
      <c r="C46" s="20"/>
      <c r="D46" s="21" t="s">
        <v>12</v>
      </c>
      <c r="E46" s="21"/>
      <c r="F46" s="22"/>
      <c r="G46" s="22"/>
    </row>
    <row r="47" spans="1:7">
      <c r="A47" s="12">
        <v>3</v>
      </c>
      <c r="B47" s="20" t="s">
        <v>14</v>
      </c>
      <c r="C47" s="20"/>
      <c r="D47" s="21" t="s">
        <v>15</v>
      </c>
      <c r="E47" s="21"/>
      <c r="F47" s="22">
        <f>0.16*H4*C6</f>
        <v>735.36</v>
      </c>
      <c r="G47" s="22"/>
    </row>
    <row r="48" spans="1:7" ht="62.25" customHeight="1">
      <c r="A48" s="12">
        <v>4</v>
      </c>
      <c r="B48" s="20" t="s">
        <v>16</v>
      </c>
      <c r="C48" s="20"/>
      <c r="D48" s="23" t="s">
        <v>112</v>
      </c>
      <c r="E48" s="24"/>
      <c r="F48" s="22">
        <f>0.84*H4*C6</f>
        <v>3860.64</v>
      </c>
      <c r="G48" s="22"/>
    </row>
    <row r="49" spans="1:7" ht="62.25" customHeight="1">
      <c r="A49" s="12">
        <v>5</v>
      </c>
      <c r="B49" s="20" t="s">
        <v>17</v>
      </c>
      <c r="C49" s="20"/>
      <c r="D49" s="21" t="s">
        <v>18</v>
      </c>
      <c r="E49" s="21"/>
      <c r="F49" s="22">
        <f>1.11*H4*C6</f>
        <v>5101.5600000000004</v>
      </c>
      <c r="G49" s="22"/>
    </row>
    <row r="50" spans="1:7" ht="29.25" customHeight="1">
      <c r="A50" s="12">
        <v>6</v>
      </c>
      <c r="B50" s="20" t="s">
        <v>19</v>
      </c>
      <c r="C50" s="20"/>
      <c r="D50" s="21" t="s">
        <v>64</v>
      </c>
      <c r="E50" s="21"/>
      <c r="F50" s="22"/>
      <c r="G50" s="22"/>
    </row>
    <row r="51" spans="1:7" ht="29.25" customHeight="1">
      <c r="A51" s="12">
        <v>7</v>
      </c>
      <c r="B51" s="20" t="s">
        <v>20</v>
      </c>
      <c r="C51" s="20"/>
      <c r="D51" s="23" t="s">
        <v>64</v>
      </c>
      <c r="E51" s="24"/>
      <c r="F51" s="22">
        <f>2.35*7*C6</f>
        <v>6300.3499999999995</v>
      </c>
      <c r="G51" s="22"/>
    </row>
    <row r="52" spans="1:7" ht="48" customHeight="1">
      <c r="A52" s="12">
        <v>8</v>
      </c>
      <c r="B52" s="20" t="s">
        <v>21</v>
      </c>
      <c r="C52" s="20"/>
      <c r="D52" s="23" t="s">
        <v>72</v>
      </c>
      <c r="E52" s="24"/>
      <c r="F52" s="22">
        <f>0.28*H4*C6</f>
        <v>1286.8800000000001</v>
      </c>
      <c r="G52" s="22"/>
    </row>
    <row r="53" spans="1:7" ht="31.5" customHeight="1">
      <c r="A53" s="9"/>
      <c r="B53" s="20" t="s">
        <v>22</v>
      </c>
      <c r="C53" s="20"/>
      <c r="D53" s="21"/>
      <c r="E53" s="21"/>
      <c r="F53" s="22">
        <f>SUM(F45:G52)</f>
        <v>17284.79</v>
      </c>
      <c r="G53" s="22"/>
    </row>
    <row r="55" spans="1:7">
      <c r="A55" s="1" t="s">
        <v>23</v>
      </c>
    </row>
    <row r="57" spans="1:7" ht="44.25" customHeight="1">
      <c r="A57" s="9" t="s">
        <v>8</v>
      </c>
      <c r="B57" s="21" t="s">
        <v>24</v>
      </c>
      <c r="C57" s="21"/>
      <c r="D57" s="23" t="s">
        <v>25</v>
      </c>
      <c r="E57" s="24"/>
      <c r="F57" s="23" t="s">
        <v>26</v>
      </c>
      <c r="G57" s="24"/>
    </row>
    <row r="58" spans="1:7" ht="36.75" customHeight="1">
      <c r="A58" s="9">
        <v>1</v>
      </c>
      <c r="B58" s="29" t="s">
        <v>102</v>
      </c>
      <c r="C58" s="29"/>
      <c r="D58" s="26" t="s">
        <v>103</v>
      </c>
      <c r="E58" s="26"/>
      <c r="F58" s="27">
        <v>500.88</v>
      </c>
      <c r="G58" s="28"/>
    </row>
    <row r="59" spans="1:7" ht="35.25" customHeight="1">
      <c r="A59" s="9">
        <v>2</v>
      </c>
      <c r="B59" s="29" t="s">
        <v>109</v>
      </c>
      <c r="C59" s="29"/>
      <c r="D59" s="26" t="s">
        <v>110</v>
      </c>
      <c r="E59" s="26"/>
      <c r="F59" s="27">
        <v>1107</v>
      </c>
      <c r="G59" s="28"/>
    </row>
    <row r="60" spans="1:7" ht="46.5" customHeight="1">
      <c r="A60" s="9"/>
      <c r="B60" s="34" t="s">
        <v>70</v>
      </c>
      <c r="C60" s="35"/>
      <c r="D60" s="23"/>
      <c r="E60" s="24"/>
      <c r="F60" s="32">
        <f>SUM(F58:G59)</f>
        <v>1607.88</v>
      </c>
      <c r="G60" s="24"/>
    </row>
    <row r="62" spans="1:7">
      <c r="A62" s="1" t="s">
        <v>27</v>
      </c>
      <c r="D62" s="7">
        <f>3.4*H4*C6</f>
        <v>15626.4</v>
      </c>
      <c r="E62" s="1" t="s">
        <v>28</v>
      </c>
    </row>
    <row r="63" spans="1:7">
      <c r="A63" s="1" t="s">
        <v>29</v>
      </c>
      <c r="D63" s="7">
        <f>F67*5.3%</f>
        <v>1976.9180199999998</v>
      </c>
      <c r="E63" s="1" t="s">
        <v>28</v>
      </c>
    </row>
    <row r="65" spans="1:7">
      <c r="A65" s="1" t="s">
        <v>41</v>
      </c>
    </row>
    <row r="66" spans="1:7">
      <c r="A66" s="1" t="s">
        <v>107</v>
      </c>
    </row>
    <row r="67" spans="1:7">
      <c r="B67" s="1" t="s">
        <v>40</v>
      </c>
      <c r="F67" s="7">
        <f>20613.12+16687.22</f>
        <v>37300.339999999997</v>
      </c>
      <c r="G67" s="1" t="s">
        <v>28</v>
      </c>
    </row>
    <row r="69" spans="1:7">
      <c r="A69" s="1" t="s">
        <v>108</v>
      </c>
    </row>
    <row r="70" spans="1:7">
      <c r="B70" s="1" t="s">
        <v>39</v>
      </c>
      <c r="F70" s="7">
        <f>F53+F60+D62</f>
        <v>34519.07</v>
      </c>
      <c r="G70" s="1" t="s">
        <v>28</v>
      </c>
    </row>
    <row r="72" spans="1:7" ht="30" customHeight="1">
      <c r="A72" s="1" t="s">
        <v>30</v>
      </c>
    </row>
    <row r="73" spans="1:7" ht="32.25" customHeight="1"/>
    <row r="74" spans="1:7" ht="28.5" customHeight="1">
      <c r="A74" s="8" t="s">
        <v>31</v>
      </c>
      <c r="B74" s="33" t="s">
        <v>32</v>
      </c>
      <c r="C74" s="33"/>
      <c r="D74" s="8" t="s">
        <v>33</v>
      </c>
      <c r="E74" s="33" t="s">
        <v>34</v>
      </c>
      <c r="F74" s="33"/>
      <c r="G74" s="8" t="s">
        <v>35</v>
      </c>
    </row>
    <row r="75" spans="1:7" ht="33.75" customHeight="1">
      <c r="A75" s="30" t="s">
        <v>36</v>
      </c>
      <c r="B75" s="31" t="s">
        <v>54</v>
      </c>
      <c r="C75" s="31"/>
      <c r="D75" s="10">
        <v>1</v>
      </c>
      <c r="E75" s="31" t="s">
        <v>56</v>
      </c>
      <c r="F75" s="31"/>
      <c r="G75" s="10">
        <v>1</v>
      </c>
    </row>
    <row r="76" spans="1:7" ht="43.5" customHeight="1">
      <c r="A76" s="30"/>
      <c r="B76" s="31" t="s">
        <v>42</v>
      </c>
      <c r="C76" s="31"/>
      <c r="D76" s="10"/>
      <c r="E76" s="31" t="s">
        <v>56</v>
      </c>
      <c r="F76" s="31"/>
      <c r="G76" s="10"/>
    </row>
    <row r="77" spans="1:7" ht="69" customHeight="1">
      <c r="A77" s="30"/>
      <c r="B77" s="31" t="s">
        <v>43</v>
      </c>
      <c r="C77" s="31"/>
      <c r="D77" s="10"/>
      <c r="E77" s="31" t="s">
        <v>56</v>
      </c>
      <c r="F77" s="31"/>
      <c r="G77" s="10"/>
    </row>
    <row r="78" spans="1:7" ht="37.5" customHeight="1">
      <c r="A78" s="10" t="s">
        <v>44</v>
      </c>
      <c r="B78" s="31" t="s">
        <v>45</v>
      </c>
      <c r="C78" s="31"/>
      <c r="D78" s="10"/>
      <c r="E78" s="31" t="s">
        <v>57</v>
      </c>
      <c r="F78" s="31"/>
      <c r="G78" s="10"/>
    </row>
    <row r="79" spans="1:7" ht="60" customHeight="1">
      <c r="A79" s="30" t="s">
        <v>46</v>
      </c>
      <c r="B79" s="31" t="s">
        <v>55</v>
      </c>
      <c r="C79" s="31"/>
      <c r="D79" s="10"/>
      <c r="E79" s="31" t="s">
        <v>58</v>
      </c>
      <c r="F79" s="31"/>
      <c r="G79" s="10"/>
    </row>
    <row r="80" spans="1:7" ht="33" customHeight="1">
      <c r="A80" s="30"/>
      <c r="B80" s="31" t="s">
        <v>47</v>
      </c>
      <c r="C80" s="31"/>
      <c r="D80" s="10"/>
      <c r="E80" s="31" t="s">
        <v>59</v>
      </c>
      <c r="F80" s="31"/>
      <c r="G80" s="10"/>
    </row>
    <row r="81" spans="1:7" ht="42.75" customHeight="1">
      <c r="A81" s="30"/>
      <c r="B81" s="31" t="s">
        <v>51</v>
      </c>
      <c r="C81" s="31"/>
      <c r="D81" s="10">
        <v>1</v>
      </c>
      <c r="E81" s="31" t="s">
        <v>60</v>
      </c>
      <c r="F81" s="31"/>
      <c r="G81" s="10">
        <v>1</v>
      </c>
    </row>
    <row r="82" spans="1:7" ht="36" customHeight="1">
      <c r="A82" s="30"/>
      <c r="B82" s="31" t="s">
        <v>52</v>
      </c>
      <c r="C82" s="31"/>
      <c r="D82" s="10"/>
      <c r="E82" s="31" t="s">
        <v>61</v>
      </c>
      <c r="F82" s="31"/>
      <c r="G82" s="10"/>
    </row>
    <row r="83" spans="1:7">
      <c r="A83" s="30"/>
      <c r="B83" s="31" t="s">
        <v>53</v>
      </c>
      <c r="C83" s="31"/>
      <c r="D83" s="10"/>
      <c r="E83" s="31" t="s">
        <v>62</v>
      </c>
      <c r="F83" s="31"/>
      <c r="G83" s="10"/>
    </row>
    <row r="84" spans="1:7">
      <c r="A84" s="30"/>
      <c r="B84" s="31" t="s">
        <v>48</v>
      </c>
      <c r="C84" s="31"/>
      <c r="D84" s="10"/>
      <c r="E84" s="31" t="s">
        <v>63</v>
      </c>
      <c r="F84" s="31"/>
      <c r="G84" s="10"/>
    </row>
    <row r="85" spans="1:7">
      <c r="A85" s="30"/>
      <c r="B85" s="31" t="s">
        <v>49</v>
      </c>
      <c r="C85" s="31"/>
      <c r="D85" s="10"/>
      <c r="E85" s="31" t="s">
        <v>58</v>
      </c>
      <c r="F85" s="31"/>
      <c r="G85" s="10"/>
    </row>
    <row r="86" spans="1:7">
      <c r="A86" s="30"/>
      <c r="B86" s="31" t="s">
        <v>50</v>
      </c>
      <c r="C86" s="31"/>
      <c r="D86" s="10">
        <v>3</v>
      </c>
      <c r="E86" s="31"/>
      <c r="F86" s="31"/>
      <c r="G86" s="10">
        <v>3</v>
      </c>
    </row>
    <row r="89" spans="1:7">
      <c r="A89" s="1" t="s">
        <v>66</v>
      </c>
      <c r="F89" s="1" t="s">
        <v>65</v>
      </c>
    </row>
    <row r="91" spans="1:7">
      <c r="A91" s="1" t="s">
        <v>69</v>
      </c>
      <c r="F91" s="1" t="s">
        <v>67</v>
      </c>
    </row>
  </sheetData>
  <sortState ref="B38:G117">
    <sortCondition ref="D38:D117" customList="Январь,Февраль,Март,Апрель,Май,Июнь,Июль,Август,Сентябрь,Октябрь,Ноябрь,Декабрь"/>
  </sortState>
  <mergeCells count="94">
    <mergeCell ref="A37:A38"/>
    <mergeCell ref="F37:F38"/>
    <mergeCell ref="G37:G38"/>
    <mergeCell ref="A33:A34"/>
    <mergeCell ref="F33:F34"/>
    <mergeCell ref="G33:G34"/>
    <mergeCell ref="A35:A36"/>
    <mergeCell ref="F35:F36"/>
    <mergeCell ref="G35:G36"/>
    <mergeCell ref="A79:A86"/>
    <mergeCell ref="B79:C79"/>
    <mergeCell ref="E79:F79"/>
    <mergeCell ref="B80:C80"/>
    <mergeCell ref="E80:F80"/>
    <mergeCell ref="B81:C81"/>
    <mergeCell ref="E81:F81"/>
    <mergeCell ref="B85:C85"/>
    <mergeCell ref="E85:F85"/>
    <mergeCell ref="B86:C86"/>
    <mergeCell ref="E86:F86"/>
    <mergeCell ref="B82:C82"/>
    <mergeCell ref="E82:F82"/>
    <mergeCell ref="B83:C83"/>
    <mergeCell ref="E83:F83"/>
    <mergeCell ref="B84:C84"/>
    <mergeCell ref="E84:F84"/>
    <mergeCell ref="F60:G60"/>
    <mergeCell ref="B74:C74"/>
    <mergeCell ref="E74:F74"/>
    <mergeCell ref="B60:C60"/>
    <mergeCell ref="D60:E60"/>
    <mergeCell ref="B78:C78"/>
    <mergeCell ref="E78:F78"/>
    <mergeCell ref="A75:A77"/>
    <mergeCell ref="B75:C75"/>
    <mergeCell ref="E75:F75"/>
    <mergeCell ref="B76:C76"/>
    <mergeCell ref="E76:F76"/>
    <mergeCell ref="B77:C77"/>
    <mergeCell ref="E77:F77"/>
    <mergeCell ref="B53:C53"/>
    <mergeCell ref="D53:E53"/>
    <mergeCell ref="F53:G53"/>
    <mergeCell ref="D58:E58"/>
    <mergeCell ref="D59:E59"/>
    <mergeCell ref="F58:G58"/>
    <mergeCell ref="F59:G59"/>
    <mergeCell ref="B57:C57"/>
    <mergeCell ref="D57:E57"/>
    <mergeCell ref="F57:G57"/>
    <mergeCell ref="B58:C58"/>
    <mergeCell ref="B59:C59"/>
    <mergeCell ref="D51:E51"/>
    <mergeCell ref="F51:G51"/>
    <mergeCell ref="B48:C48"/>
    <mergeCell ref="D48:E48"/>
    <mergeCell ref="F48:G48"/>
    <mergeCell ref="B49:C49"/>
    <mergeCell ref="D49:E49"/>
    <mergeCell ref="F49:G49"/>
    <mergeCell ref="B51:C51"/>
    <mergeCell ref="B52:C52"/>
    <mergeCell ref="D52:E52"/>
    <mergeCell ref="F52:G52"/>
    <mergeCell ref="A1:G1"/>
    <mergeCell ref="A2:G2"/>
    <mergeCell ref="A3:G3"/>
    <mergeCell ref="A4:G4"/>
    <mergeCell ref="B44:C44"/>
    <mergeCell ref="D44:E44"/>
    <mergeCell ref="F44:G44"/>
    <mergeCell ref="B47:C47"/>
    <mergeCell ref="D47:E47"/>
    <mergeCell ref="F47:G47"/>
    <mergeCell ref="B45:C45"/>
    <mergeCell ref="D45:E45"/>
    <mergeCell ref="F45:G45"/>
    <mergeCell ref="B46:C46"/>
    <mergeCell ref="D46:E46"/>
    <mergeCell ref="F46:G46"/>
    <mergeCell ref="B50:C50"/>
    <mergeCell ref="D50:E50"/>
    <mergeCell ref="F50:G50"/>
    <mergeCell ref="C22:D22"/>
    <mergeCell ref="E22:F22"/>
    <mergeCell ref="C23:D23"/>
    <mergeCell ref="E23:F23"/>
    <mergeCell ref="A17:D17"/>
    <mergeCell ref="E17:F17"/>
    <mergeCell ref="A18:D18"/>
    <mergeCell ref="E18:F18"/>
    <mergeCell ref="A21:B21"/>
    <mergeCell ref="C21:D21"/>
    <mergeCell ref="E21:F21"/>
  </mergeCells>
  <pageMargins left="0.2" right="0.2" top="0.47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2015-03-10T13:26:00Z</dcterms:modified>
</cp:coreProperties>
</file>