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124" i="11"/>
  <c r="D120" s="1"/>
  <c r="F117"/>
  <c r="F54"/>
  <c r="F49"/>
  <c r="F48"/>
  <c r="E42"/>
  <c r="D42"/>
  <c r="B41"/>
  <c r="B40"/>
  <c r="B39"/>
  <c r="B38"/>
  <c r="B37"/>
  <c r="B36"/>
  <c r="B35"/>
  <c r="B34"/>
  <c r="C6"/>
  <c r="D119" s="1"/>
  <c r="F52" l="1"/>
  <c r="F55"/>
  <c r="F51"/>
  <c r="F56"/>
  <c r="F127" s="1"/>
</calcChain>
</file>

<file path=xl/sharedStrings.xml><?xml version="1.0" encoding="utf-8"?>
<sst xmlns="http://schemas.openxmlformats.org/spreadsheetml/2006/main" count="240" uniqueCount="177">
  <si>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</si>
  <si>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</si>
  <si>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</si>
  <si>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</si>
  <si>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</si>
  <si>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</si>
  <si>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</si>
  <si>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</si>
  <si>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</si>
  <si>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</si>
  <si>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</si>
  <si>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</si>
  <si>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</si>
  <si>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</si>
  <si>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</si>
  <si>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</si>
  <si>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</si>
  <si>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</si>
  <si>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</si>
  <si>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</si>
  <si>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</si>
  <si>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</si>
  <si>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</si>
  <si>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</si>
  <si>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</si>
  <si>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</si>
  <si>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</si>
  <si>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</si>
  <si>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</si>
  <si>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</si>
  <si>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</si>
  <si>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</si>
  <si>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</si>
  <si>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</si>
  <si>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</si>
  <si>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</si>
  <si>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</si>
  <si>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</si>
  <si>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</si>
  <si>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</si>
  <si>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</si>
  <si>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</si>
  <si>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</si>
  <si>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</si>
  <si>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</si>
  <si>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</si>
  <si>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</si>
  <si>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</si>
  <si>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</si>
  <si>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</si>
  <si>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</si>
  <si>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</si>
  <si>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</si>
  <si>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</si>
  <si>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</si>
  <si>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</si>
  <si>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</si>
  <si>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</si>
  <si>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</si>
  <si>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</si>
  <si>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</si>
  <si>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</si>
  <si>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</si>
  <si>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</si>
  <si>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</si>
  <si>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</si>
  <si>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</si>
  <si>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</si>
  <si>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</si>
  <si>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</si>
  <si>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</si>
  <si>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26/1 по улице Посконкина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</si>
  <si>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</si>
  <si>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</si>
  <si>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</si>
  <si>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</si>
  <si>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</si>
  <si>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</si>
  <si>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</si>
  <si>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</si>
  <si>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</si>
  <si>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</si>
  <si>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</si>
  <si>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</si>
  <si>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</si>
  <si>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</si>
  <si>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</si>
  <si>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</si>
  <si>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</si>
  <si>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</si>
  <si>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</si>
  <si>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</si>
  <si>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</si>
  <si>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</si>
  <si>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</si>
  <si>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</si>
  <si>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28.06.2013г.</t>
  </si>
  <si>
    <t>316 от 22.12.08г.</t>
  </si>
  <si>
    <t>01.11.2012г.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</si>
  <si>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</si>
  <si>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</si>
  <si>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</si>
  <si>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27.10.2009г.</t>
  </si>
  <si>
    <t>за период с 01.01.2014 г. по 31.12.2014 г.</t>
  </si>
  <si>
    <t>кв.25 ремонт стояка ХВ</t>
  </si>
  <si>
    <t>Январь</t>
  </si>
  <si>
    <t>кв.29 замена подводки отопления</t>
  </si>
  <si>
    <t>кв.36 наладка стояков отопления</t>
  </si>
  <si>
    <t>кв.48 ремонт с/отопления</t>
  </si>
  <si>
    <t>Очистка крыши от снега</t>
  </si>
  <si>
    <t>Прочистка лежака канализации в подвале</t>
  </si>
  <si>
    <t>Февраль</t>
  </si>
  <si>
    <t>кв.15 ремонт врезки ХВ</t>
  </si>
  <si>
    <t>Ограждение опасных участков схода снега и сосулек с крыш</t>
  </si>
  <si>
    <t>Наладка задвижки ХВ на дом</t>
  </si>
  <si>
    <t>Март</t>
  </si>
  <si>
    <t>Ремонт освещения над поъездами, ремонт освещения площадок</t>
  </si>
  <si>
    <t>Наладка стояка отпления кв.140, сброс воздуха</t>
  </si>
  <si>
    <t>Апрель</t>
  </si>
  <si>
    <t>Замена стояка канализации кв.27</t>
  </si>
  <si>
    <t>Замена стояка ХВ кв.59</t>
  </si>
  <si>
    <t>Ремонт освещения площадок</t>
  </si>
  <si>
    <t>Ремонт эл.проводки</t>
  </si>
  <si>
    <t>Ремонт щита этажного,  замена автоматов</t>
  </si>
  <si>
    <t>Замена лежака отопления в кв.111</t>
  </si>
  <si>
    <t>Май</t>
  </si>
  <si>
    <t>Замена стояка канализации кв.14,25</t>
  </si>
  <si>
    <t>Замена датчиков движения под. №2</t>
  </si>
  <si>
    <t>Ремонт освещения в подъезде</t>
  </si>
  <si>
    <t>Прочистка вент.канала кв.62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</si>
  <si>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</si>
  <si>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</si>
  <si>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Установка замка</t>
  </si>
  <si>
    <t>Июнь</t>
  </si>
  <si>
    <t>Прочитска вентиля на арезке ХВ кв.137</t>
  </si>
  <si>
    <t>Замена вентиля ХВ кв.9</t>
  </si>
  <si>
    <t>Ремонт освещения тамбуров</t>
  </si>
  <si>
    <t>Ремонт кровли</t>
  </si>
  <si>
    <t>Июль</t>
  </si>
  <si>
    <t>Замена врезки ХВ от лежака в подъезде</t>
  </si>
  <si>
    <t>Замена врезки ХВ кв.17</t>
  </si>
  <si>
    <t>Замена части стояка ХВ кв.63</t>
  </si>
  <si>
    <t>Прочистка врезки ХВ кв.66</t>
  </si>
  <si>
    <t>Прочистка врезки ХВ кв.86</t>
  </si>
  <si>
    <t>Замена врезки ХВ кв.86</t>
  </si>
  <si>
    <t>Ремонт освещения тамбура</t>
  </si>
  <si>
    <t>Ремонт оголовка вент.трубы кв.150</t>
  </si>
  <si>
    <t>Ремонт оголовка вент.трубы кв.107</t>
  </si>
  <si>
    <t>Замена стояка и врезки ХВ кв.117</t>
  </si>
  <si>
    <t>Август</t>
  </si>
  <si>
    <t>Замена части стояка отопления кв.6</t>
  </si>
  <si>
    <t>Замена участка стояка канализации кв.76</t>
  </si>
  <si>
    <t>Ремонт освещения площадок (тамбуров)</t>
  </si>
  <si>
    <t>Ремонт освещения тамбура, замена светильников</t>
  </si>
  <si>
    <t>Замена врезки ХВ кв.89</t>
  </si>
  <si>
    <t>Сентябрь</t>
  </si>
  <si>
    <t>Замена 2-х стояков канализации в подъезде</t>
  </si>
  <si>
    <t>Октябрь</t>
  </si>
  <si>
    <t>Ремонт подводки к радиатору отопления кв.29</t>
  </si>
  <si>
    <t>Ремонт освещения над подъездом №1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</si>
  <si>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</si>
  <si>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</si>
  <si>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</si>
  <si>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</si>
  <si>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</si>
  <si>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Наладка стояков отопления кв.145</t>
  </si>
  <si>
    <t>Ноябрь</t>
  </si>
  <si>
    <t>Ремонт освещения площадок, замена датчиков движения</t>
  </si>
  <si>
    <t>Замена стекол в подъезде</t>
  </si>
  <si>
    <t>Декабрь</t>
  </si>
  <si>
    <t>Ремонт стояка канализации кв.137</t>
  </si>
  <si>
    <t>Замена 2-х стояков отопления кв.1</t>
  </si>
  <si>
    <t>Замена стояка канализации кв.137,148</t>
  </si>
  <si>
    <t>Ремонт стояка отопления кв.70</t>
  </si>
  <si>
    <t>Прочистка врезки ХВ, замена шарового крана кв.25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</si>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</sst>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"/>
  <sheetViews>
    <sheetView tabSelected="1" topLeftCell="A82" workbookViewId="0">
      <selection activeCell="E131" sqref="E131:F13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23" t="s">
        <v>0</v>
      </c>
      <c r="B1" s="23"/>
      <c r="C1" s="23"/>
      <c r="D1" s="23"/>
      <c r="E1" s="23"/>
      <c r="F1" s="23"/>
      <c r="G1" s="23"/>
    </row>
    <row r="2" spans="1:8">
      <c r="A2" s="23" t="s">
        <v>5</v>
      </c>
      <c r="B2" s="23"/>
      <c r="C2" s="23"/>
      <c r="D2" s="23"/>
      <c r="E2" s="23"/>
      <c r="F2" s="23"/>
      <c r="G2" s="23"/>
    </row>
    <row r="3" spans="1:8">
      <c r="A3" s="23" t="s">
        <v>71</v>
      </c>
      <c r="B3" s="23"/>
      <c r="C3" s="23"/>
      <c r="D3" s="23"/>
      <c r="E3" s="23"/>
      <c r="F3" s="23"/>
      <c r="G3" s="23"/>
    </row>
    <row r="4" spans="1:8">
      <c r="A4" s="23" t="s">
        <v>103</v>
      </c>
      <c r="B4" s="23"/>
      <c r="C4" s="23"/>
      <c r="D4" s="23"/>
      <c r="E4" s="23"/>
      <c r="F4" s="23"/>
      <c r="G4" s="23"/>
      <c r="H4" s="11">
        <v>12</v>
      </c>
    </row>
    <row r="5" spans="1:8" ht="11.25" customHeight="1"/>
    <row r="6" spans="1:8">
      <c r="A6" s="1" t="s">
        <v>6</v>
      </c>
      <c r="C6" s="3">
        <f>D7+D8</f>
        <v>2985.7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2972</v>
      </c>
      <c r="E7" s="1" t="s">
        <v>2</v>
      </c>
    </row>
    <row r="8" spans="1:8">
      <c r="B8" s="1" t="s">
        <v>75</v>
      </c>
      <c r="C8" s="3"/>
      <c r="D8" s="1">
        <v>13.7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3</v>
      </c>
    </row>
    <row r="11" spans="1:8">
      <c r="A11" s="1" t="s">
        <v>78</v>
      </c>
      <c r="C11" s="1">
        <v>160</v>
      </c>
    </row>
    <row r="12" spans="1:8">
      <c r="A12" s="1" t="s">
        <v>79</v>
      </c>
      <c r="E12" s="1">
        <v>300</v>
      </c>
      <c r="F12" s="1" t="s">
        <v>2</v>
      </c>
    </row>
    <row r="13" spans="1:8">
      <c r="A13" s="1" t="s">
        <v>80</v>
      </c>
      <c r="D13" s="1">
        <v>2650</v>
      </c>
      <c r="E13" s="1" t="s">
        <v>2</v>
      </c>
    </row>
    <row r="15" spans="1:8">
      <c r="A15" s="1" t="s">
        <v>81</v>
      </c>
    </row>
    <row r="16" spans="1:8">
      <c r="A16" s="29" t="s">
        <v>82</v>
      </c>
      <c r="B16" s="29"/>
      <c r="C16" s="29"/>
      <c r="D16" s="29"/>
      <c r="E16" s="29" t="s">
        <v>83</v>
      </c>
      <c r="F16" s="29"/>
    </row>
    <row r="17" spans="1:6">
      <c r="A17" s="30" t="s">
        <v>84</v>
      </c>
      <c r="B17" s="30"/>
      <c r="C17" s="30"/>
      <c r="D17" s="30"/>
      <c r="E17" s="29" t="s">
        <v>102</v>
      </c>
      <c r="F17" s="29"/>
    </row>
    <row r="18" spans="1:6">
      <c r="A18" s="30" t="s">
        <v>85</v>
      </c>
      <c r="B18" s="30"/>
      <c r="C18" s="30"/>
      <c r="D18" s="30"/>
      <c r="E18" s="29" t="s">
        <v>98</v>
      </c>
      <c r="F18" s="29"/>
    </row>
    <row r="19" spans="1:6">
      <c r="A19" s="30" t="s">
        <v>86</v>
      </c>
      <c r="B19" s="30"/>
      <c r="C19" s="30"/>
      <c r="D19" s="30"/>
      <c r="E19" s="29" t="s">
        <v>96</v>
      </c>
      <c r="F19" s="29"/>
    </row>
    <row r="21" spans="1:6">
      <c r="A21" s="1" t="s">
        <v>87</v>
      </c>
    </row>
    <row r="22" spans="1:6" ht="31.5" customHeight="1">
      <c r="A22" s="34" t="s">
        <v>88</v>
      </c>
      <c r="B22" s="34"/>
      <c r="C22" s="34" t="s">
        <v>89</v>
      </c>
      <c r="D22" s="34"/>
      <c r="E22" s="34" t="s">
        <v>90</v>
      </c>
      <c r="F22" s="34"/>
    </row>
    <row r="23" spans="1:6">
      <c r="A23" s="13" t="s">
        <v>91</v>
      </c>
      <c r="B23" s="13"/>
      <c r="C23" s="29">
        <v>156</v>
      </c>
      <c r="D23" s="29"/>
      <c r="E23" s="29">
        <v>156</v>
      </c>
      <c r="F23" s="29"/>
    </row>
    <row r="24" spans="1:6">
      <c r="A24" s="13" t="s">
        <v>92</v>
      </c>
      <c r="B24" s="13"/>
      <c r="C24" s="29">
        <v>57</v>
      </c>
      <c r="D24" s="29"/>
      <c r="E24" s="29">
        <v>73</v>
      </c>
      <c r="F24" s="29"/>
    </row>
    <row r="26" spans="1:6">
      <c r="A26" s="1" t="s">
        <v>93</v>
      </c>
      <c r="C26" s="1" t="s">
        <v>97</v>
      </c>
    </row>
    <row r="28" spans="1:6">
      <c r="A28" s="1" t="s">
        <v>94</v>
      </c>
    </row>
    <row r="29" spans="1:6">
      <c r="B29" s="1" t="s">
        <v>160</v>
      </c>
      <c r="D29" s="15">
        <v>13.66</v>
      </c>
      <c r="E29" s="1" t="s">
        <v>95</v>
      </c>
    </row>
    <row r="30" spans="1:6">
      <c r="B30" s="1" t="s">
        <v>161</v>
      </c>
      <c r="D30" s="1">
        <v>12.08</v>
      </c>
      <c r="E30" s="1" t="s">
        <v>95</v>
      </c>
    </row>
    <row r="31" spans="1:6">
      <c r="B31" s="1" t="s">
        <v>162</v>
      </c>
      <c r="D31" s="1">
        <v>2.95</v>
      </c>
      <c r="E31" s="1" t="s">
        <v>95</v>
      </c>
    </row>
    <row r="32" spans="1:6" ht="25.5" customHeight="1">
      <c r="A32" s="1" t="s">
        <v>1</v>
      </c>
    </row>
    <row r="33" spans="1:10" ht="98.25" customHeight="1">
      <c r="A33" s="14" t="s">
        <v>3</v>
      </c>
      <c r="B33" s="17" t="s">
        <v>130</v>
      </c>
      <c r="C33" s="17" t="s">
        <v>131</v>
      </c>
      <c r="D33" s="14" t="s">
        <v>99</v>
      </c>
      <c r="E33" s="19" t="s">
        <v>4</v>
      </c>
      <c r="F33" s="41"/>
      <c r="G33" s="41"/>
      <c r="H33" s="2"/>
      <c r="I33" s="2"/>
      <c r="J33" s="2"/>
    </row>
    <row r="34" spans="1:10">
      <c r="A34" s="39" t="s">
        <v>37</v>
      </c>
      <c r="B34" s="5">
        <f>D34/C34</f>
        <v>118389.31525423727</v>
      </c>
      <c r="C34" s="6">
        <v>2.95</v>
      </c>
      <c r="D34" s="6">
        <v>349248.48</v>
      </c>
      <c r="E34" s="6">
        <v>-1209.28</v>
      </c>
      <c r="F34" s="42"/>
      <c r="G34" s="42"/>
    </row>
    <row r="35" spans="1:10">
      <c r="A35" s="40"/>
      <c r="B35" s="5">
        <f>D35/C35</f>
        <v>112957.84364820848</v>
      </c>
      <c r="C35" s="6">
        <v>3.07</v>
      </c>
      <c r="D35" s="6">
        <v>346780.58</v>
      </c>
      <c r="E35" s="6">
        <v>402.65</v>
      </c>
      <c r="F35" s="42"/>
      <c r="G35" s="42"/>
    </row>
    <row r="36" spans="1:10">
      <c r="A36" s="39" t="s">
        <v>38</v>
      </c>
      <c r="B36" s="5">
        <f t="shared" ref="B36:B41" si="0">D36/C36</f>
        <v>196.11998349461578</v>
      </c>
      <c r="C36" s="6">
        <v>1502.54</v>
      </c>
      <c r="D36" s="6">
        <v>294678.12</v>
      </c>
      <c r="E36" s="6"/>
      <c r="F36" s="42"/>
      <c r="G36" s="42"/>
    </row>
    <row r="37" spans="1:10">
      <c r="A37" s="40"/>
      <c r="B37" s="5">
        <f t="shared" si="0"/>
        <v>163.3300100143243</v>
      </c>
      <c r="C37" s="6">
        <v>1577.74</v>
      </c>
      <c r="D37" s="6">
        <v>257692.29</v>
      </c>
      <c r="E37" s="6"/>
      <c r="F37" s="42"/>
      <c r="G37" s="42"/>
    </row>
    <row r="38" spans="1:10" ht="16.5" customHeight="1">
      <c r="A38" s="39" t="s">
        <v>100</v>
      </c>
      <c r="B38" s="5">
        <f t="shared" si="0"/>
        <v>4230.3379685610644</v>
      </c>
      <c r="C38" s="6">
        <v>16.54</v>
      </c>
      <c r="D38" s="6">
        <v>69969.789999999994</v>
      </c>
      <c r="E38" s="6">
        <v>1155.01</v>
      </c>
      <c r="F38" s="42"/>
      <c r="G38" s="42"/>
    </row>
    <row r="39" spans="1:10">
      <c r="A39" s="40"/>
      <c r="B39" s="5">
        <f t="shared" si="0"/>
        <v>4402.6253602305478</v>
      </c>
      <c r="C39" s="6">
        <v>17.350000000000001</v>
      </c>
      <c r="D39" s="6">
        <v>76385.55</v>
      </c>
      <c r="E39" s="6">
        <v>381.21</v>
      </c>
      <c r="F39" s="42"/>
      <c r="G39" s="42"/>
    </row>
    <row r="40" spans="1:10" ht="16.5" customHeight="1">
      <c r="A40" s="39" t="s">
        <v>101</v>
      </c>
      <c r="B40" s="5">
        <f t="shared" si="0"/>
        <v>4230.3534482758623</v>
      </c>
      <c r="C40" s="6">
        <v>26.68</v>
      </c>
      <c r="D40" s="6">
        <v>112865.83</v>
      </c>
      <c r="E40" s="6">
        <v>1863.1</v>
      </c>
      <c r="F40" s="42"/>
      <c r="G40" s="42"/>
    </row>
    <row r="41" spans="1:10">
      <c r="A41" s="40"/>
      <c r="B41" s="5">
        <f t="shared" si="0"/>
        <v>4341.1368065967017</v>
      </c>
      <c r="C41" s="6">
        <v>26.68</v>
      </c>
      <c r="D41" s="6">
        <v>115821.53</v>
      </c>
      <c r="E41" s="6">
        <v>586.09</v>
      </c>
      <c r="F41" s="42"/>
      <c r="G41" s="42"/>
    </row>
    <row r="42" spans="1:10">
      <c r="A42" s="4" t="s">
        <v>68</v>
      </c>
      <c r="B42" s="5"/>
      <c r="C42" s="6"/>
      <c r="D42" s="6">
        <f>SUM(D34:D41)</f>
        <v>1623442.1700000002</v>
      </c>
      <c r="E42" s="6">
        <f>SUM(E34:E41)</f>
        <v>3178.7799999999997</v>
      </c>
      <c r="F42" s="43"/>
      <c r="G42" s="43"/>
    </row>
    <row r="43" spans="1:10" ht="6" customHeight="1"/>
    <row r="45" spans="1:10">
      <c r="A45" s="1" t="s">
        <v>7</v>
      </c>
    </row>
    <row r="47" spans="1:10" ht="64.5" customHeight="1">
      <c r="A47" s="9" t="s">
        <v>8</v>
      </c>
      <c r="B47" s="24" t="s">
        <v>9</v>
      </c>
      <c r="C47" s="25"/>
      <c r="D47" s="24" t="s">
        <v>10</v>
      </c>
      <c r="E47" s="25"/>
      <c r="F47" s="24" t="s">
        <v>11</v>
      </c>
      <c r="G47" s="25"/>
    </row>
    <row r="48" spans="1:10" ht="39" customHeight="1">
      <c r="A48" s="9">
        <v>1</v>
      </c>
      <c r="B48" s="26" t="s">
        <v>175</v>
      </c>
      <c r="C48" s="26"/>
      <c r="D48" s="27" t="s">
        <v>12</v>
      </c>
      <c r="E48" s="27"/>
      <c r="F48" s="28">
        <f>0.58*H4*D7</f>
        <v>20685.12</v>
      </c>
      <c r="G48" s="28"/>
    </row>
    <row r="49" spans="1:7" ht="31.5" customHeight="1">
      <c r="A49" s="9">
        <v>2</v>
      </c>
      <c r="B49" s="26" t="s">
        <v>13</v>
      </c>
      <c r="C49" s="26"/>
      <c r="D49" s="27" t="s">
        <v>12</v>
      </c>
      <c r="E49" s="27"/>
      <c r="F49" s="28">
        <f>1.82*H4*D7</f>
        <v>64908.480000000003</v>
      </c>
      <c r="G49" s="28"/>
    </row>
    <row r="50" spans="1:7">
      <c r="A50" s="12">
        <v>3</v>
      </c>
      <c r="B50" s="26" t="s">
        <v>14</v>
      </c>
      <c r="C50" s="26"/>
      <c r="D50" s="27" t="s">
        <v>15</v>
      </c>
      <c r="E50" s="27"/>
      <c r="F50" s="28"/>
      <c r="G50" s="28"/>
    </row>
    <row r="51" spans="1:7" ht="64.5" customHeight="1">
      <c r="A51" s="12">
        <v>4</v>
      </c>
      <c r="B51" s="26" t="s">
        <v>16</v>
      </c>
      <c r="C51" s="26"/>
      <c r="D51" s="24" t="s">
        <v>176</v>
      </c>
      <c r="E51" s="25"/>
      <c r="F51" s="28">
        <f>0.84*H4*C6</f>
        <v>30095.856</v>
      </c>
      <c r="G51" s="28"/>
    </row>
    <row r="52" spans="1:7" ht="60" customHeight="1">
      <c r="A52" s="12">
        <v>5</v>
      </c>
      <c r="B52" s="26" t="s">
        <v>17</v>
      </c>
      <c r="C52" s="26"/>
      <c r="D52" s="27" t="s">
        <v>18</v>
      </c>
      <c r="E52" s="27"/>
      <c r="F52" s="28">
        <f>1.11*H4*C6</f>
        <v>39769.523999999998</v>
      </c>
      <c r="G52" s="28"/>
    </row>
    <row r="53" spans="1:7" ht="29.25" customHeight="1">
      <c r="A53" s="12">
        <v>6</v>
      </c>
      <c r="B53" s="26" t="s">
        <v>19</v>
      </c>
      <c r="C53" s="26"/>
      <c r="D53" s="27" t="s">
        <v>64</v>
      </c>
      <c r="E53" s="27"/>
      <c r="F53" s="28"/>
      <c r="G53" s="28"/>
    </row>
    <row r="54" spans="1:7" ht="29.25" customHeight="1">
      <c r="A54" s="12">
        <v>7</v>
      </c>
      <c r="B54" s="26" t="s">
        <v>20</v>
      </c>
      <c r="C54" s="26"/>
      <c r="D54" s="24" t="s">
        <v>64</v>
      </c>
      <c r="E54" s="25"/>
      <c r="F54" s="28">
        <f>2.35*7*D7</f>
        <v>48889.4</v>
      </c>
      <c r="G54" s="28"/>
    </row>
    <row r="55" spans="1:7" ht="46.5" customHeight="1">
      <c r="A55" s="12">
        <v>8</v>
      </c>
      <c r="B55" s="26" t="s">
        <v>21</v>
      </c>
      <c r="C55" s="26"/>
      <c r="D55" s="24" t="s">
        <v>72</v>
      </c>
      <c r="E55" s="25"/>
      <c r="F55" s="28">
        <f>0.28*H4*C6</f>
        <v>10031.952000000001</v>
      </c>
      <c r="G55" s="28"/>
    </row>
    <row r="56" spans="1:7" ht="31.5" customHeight="1">
      <c r="A56" s="9"/>
      <c r="B56" s="26" t="s">
        <v>22</v>
      </c>
      <c r="C56" s="26"/>
      <c r="D56" s="27"/>
      <c r="E56" s="27"/>
      <c r="F56" s="28">
        <f>SUM(F48:G55)</f>
        <v>214380.33199999999</v>
      </c>
      <c r="G56" s="28"/>
    </row>
    <row r="58" spans="1:7">
      <c r="A58" s="1" t="s">
        <v>23</v>
      </c>
    </row>
    <row r="60" spans="1:7" ht="44.25" customHeight="1">
      <c r="A60" s="9" t="s">
        <v>8</v>
      </c>
      <c r="B60" s="27" t="s">
        <v>24</v>
      </c>
      <c r="C60" s="27"/>
      <c r="D60" s="24" t="s">
        <v>25</v>
      </c>
      <c r="E60" s="25"/>
      <c r="F60" s="24" t="s">
        <v>26</v>
      </c>
      <c r="G60" s="25"/>
    </row>
    <row r="61" spans="1:7" ht="18" customHeight="1">
      <c r="A61" s="9">
        <v>1</v>
      </c>
      <c r="B61" s="31" t="s">
        <v>104</v>
      </c>
      <c r="C61" s="31"/>
      <c r="D61" s="22" t="s">
        <v>105</v>
      </c>
      <c r="E61" s="22"/>
      <c r="F61" s="20">
        <v>4200.3999999999996</v>
      </c>
      <c r="G61" s="21"/>
    </row>
    <row r="62" spans="1:7" ht="34.5" customHeight="1">
      <c r="A62" s="9">
        <v>2</v>
      </c>
      <c r="B62" s="31" t="s">
        <v>106</v>
      </c>
      <c r="C62" s="31"/>
      <c r="D62" s="22" t="s">
        <v>105</v>
      </c>
      <c r="E62" s="22"/>
      <c r="F62" s="20">
        <v>2412.5500000000002</v>
      </c>
      <c r="G62" s="21"/>
    </row>
    <row r="63" spans="1:7" ht="30.75" customHeight="1">
      <c r="A63" s="16">
        <v>3</v>
      </c>
      <c r="B63" s="31" t="s">
        <v>107</v>
      </c>
      <c r="C63" s="31"/>
      <c r="D63" s="22" t="s">
        <v>105</v>
      </c>
      <c r="E63" s="22"/>
      <c r="F63" s="20">
        <v>3467.32</v>
      </c>
      <c r="G63" s="21"/>
    </row>
    <row r="64" spans="1:7">
      <c r="A64" s="16">
        <v>4</v>
      </c>
      <c r="B64" s="31" t="s">
        <v>108</v>
      </c>
      <c r="C64" s="31"/>
      <c r="D64" s="22" t="s">
        <v>105</v>
      </c>
      <c r="E64" s="22"/>
      <c r="F64" s="20">
        <v>4190.59</v>
      </c>
      <c r="G64" s="21"/>
    </row>
    <row r="65" spans="1:7">
      <c r="A65" s="16">
        <v>5</v>
      </c>
      <c r="B65" s="31" t="s">
        <v>109</v>
      </c>
      <c r="C65" s="31"/>
      <c r="D65" s="22" t="s">
        <v>105</v>
      </c>
      <c r="E65" s="22"/>
      <c r="F65" s="20">
        <v>3215.18</v>
      </c>
      <c r="G65" s="21"/>
    </row>
    <row r="66" spans="1:7" ht="32.25" customHeight="1">
      <c r="A66" s="16">
        <v>6</v>
      </c>
      <c r="B66" s="31" t="s">
        <v>110</v>
      </c>
      <c r="C66" s="31"/>
      <c r="D66" s="22" t="s">
        <v>111</v>
      </c>
      <c r="E66" s="22"/>
      <c r="F66" s="20">
        <v>2499.67</v>
      </c>
      <c r="G66" s="21"/>
    </row>
    <row r="67" spans="1:7">
      <c r="A67" s="16">
        <v>7</v>
      </c>
      <c r="B67" s="31" t="s">
        <v>112</v>
      </c>
      <c r="C67" s="31"/>
      <c r="D67" s="22" t="s">
        <v>111</v>
      </c>
      <c r="E67" s="22"/>
      <c r="F67" s="20">
        <v>3791.75</v>
      </c>
      <c r="G67" s="21"/>
    </row>
    <row r="68" spans="1:7">
      <c r="A68" s="16">
        <v>8</v>
      </c>
      <c r="B68" s="31" t="s">
        <v>109</v>
      </c>
      <c r="C68" s="31"/>
      <c r="D68" s="22" t="s">
        <v>111</v>
      </c>
      <c r="E68" s="22"/>
      <c r="F68" s="20">
        <v>1195.6600000000001</v>
      </c>
      <c r="G68" s="21"/>
    </row>
    <row r="69" spans="1:7" ht="48" customHeight="1">
      <c r="A69" s="16">
        <v>9</v>
      </c>
      <c r="B69" s="31" t="s">
        <v>113</v>
      </c>
      <c r="C69" s="31"/>
      <c r="D69" s="22" t="s">
        <v>111</v>
      </c>
      <c r="E69" s="22"/>
      <c r="F69" s="20">
        <v>1855.1</v>
      </c>
      <c r="G69" s="21"/>
    </row>
    <row r="70" spans="1:7" ht="38.25" customHeight="1">
      <c r="A70" s="16">
        <v>10</v>
      </c>
      <c r="B70" s="31" t="s">
        <v>114</v>
      </c>
      <c r="C70" s="31"/>
      <c r="D70" s="22" t="s">
        <v>115</v>
      </c>
      <c r="E70" s="22"/>
      <c r="F70" s="20">
        <v>4515.6499999999996</v>
      </c>
      <c r="G70" s="21"/>
    </row>
    <row r="71" spans="1:7" ht="45.75" customHeight="1">
      <c r="A71" s="16">
        <v>11</v>
      </c>
      <c r="B71" s="31" t="s">
        <v>116</v>
      </c>
      <c r="C71" s="31"/>
      <c r="D71" s="22" t="s">
        <v>115</v>
      </c>
      <c r="E71" s="22"/>
      <c r="F71" s="20">
        <v>1593.48</v>
      </c>
      <c r="G71" s="21"/>
    </row>
    <row r="72" spans="1:7" ht="33" customHeight="1">
      <c r="A72" s="16">
        <v>12</v>
      </c>
      <c r="B72" s="31" t="s">
        <v>117</v>
      </c>
      <c r="C72" s="31"/>
      <c r="D72" s="22" t="s">
        <v>118</v>
      </c>
      <c r="E72" s="22"/>
      <c r="F72" s="20">
        <v>4033.25</v>
      </c>
      <c r="G72" s="21"/>
    </row>
    <row r="73" spans="1:7" ht="31.5" customHeight="1">
      <c r="A73" s="16">
        <v>13</v>
      </c>
      <c r="B73" s="31" t="s">
        <v>119</v>
      </c>
      <c r="C73" s="31"/>
      <c r="D73" s="22" t="s">
        <v>118</v>
      </c>
      <c r="E73" s="22"/>
      <c r="F73" s="20">
        <v>4033.25</v>
      </c>
      <c r="G73" s="21"/>
    </row>
    <row r="74" spans="1:7">
      <c r="A74" s="16">
        <v>14</v>
      </c>
      <c r="B74" s="31" t="s">
        <v>120</v>
      </c>
      <c r="C74" s="31"/>
      <c r="D74" s="22" t="s">
        <v>118</v>
      </c>
      <c r="E74" s="22"/>
      <c r="F74" s="20">
        <v>6128.51</v>
      </c>
      <c r="G74" s="21"/>
    </row>
    <row r="75" spans="1:7" ht="37.5" customHeight="1">
      <c r="A75" s="16">
        <v>15</v>
      </c>
      <c r="B75" s="31" t="s">
        <v>121</v>
      </c>
      <c r="C75" s="31"/>
      <c r="D75" s="22" t="s">
        <v>118</v>
      </c>
      <c r="E75" s="22"/>
      <c r="F75" s="20">
        <v>569.76</v>
      </c>
      <c r="G75" s="21"/>
    </row>
    <row r="76" spans="1:7">
      <c r="A76" s="16">
        <v>16</v>
      </c>
      <c r="B76" s="31" t="s">
        <v>122</v>
      </c>
      <c r="C76" s="31"/>
      <c r="D76" s="22" t="s">
        <v>118</v>
      </c>
      <c r="E76" s="22"/>
      <c r="F76" s="20">
        <v>226.68</v>
      </c>
      <c r="G76" s="21"/>
    </row>
    <row r="77" spans="1:7" ht="39.75" customHeight="1">
      <c r="A77" s="16">
        <v>17</v>
      </c>
      <c r="B77" s="31" t="s">
        <v>123</v>
      </c>
      <c r="C77" s="31"/>
      <c r="D77" s="22" t="s">
        <v>118</v>
      </c>
      <c r="E77" s="22"/>
      <c r="F77" s="20">
        <v>1184.28</v>
      </c>
      <c r="G77" s="21"/>
    </row>
    <row r="78" spans="1:7" ht="31.5" customHeight="1">
      <c r="A78" s="16">
        <v>18</v>
      </c>
      <c r="B78" s="31" t="s">
        <v>124</v>
      </c>
      <c r="C78" s="31"/>
      <c r="D78" s="22" t="s">
        <v>125</v>
      </c>
      <c r="E78" s="22"/>
      <c r="F78" s="20">
        <v>6631</v>
      </c>
      <c r="G78" s="21"/>
    </row>
    <row r="79" spans="1:7" ht="32.25" customHeight="1">
      <c r="A79" s="16">
        <v>19</v>
      </c>
      <c r="B79" s="31" t="s">
        <v>126</v>
      </c>
      <c r="C79" s="31"/>
      <c r="D79" s="22" t="s">
        <v>125</v>
      </c>
      <c r="E79" s="22"/>
      <c r="F79" s="20">
        <v>5260.06</v>
      </c>
      <c r="G79" s="21"/>
    </row>
    <row r="80" spans="1:7" ht="33" customHeight="1">
      <c r="A80" s="16">
        <v>20</v>
      </c>
      <c r="B80" s="31" t="s">
        <v>127</v>
      </c>
      <c r="C80" s="31"/>
      <c r="D80" s="22" t="s">
        <v>125</v>
      </c>
      <c r="E80" s="22"/>
      <c r="F80" s="20">
        <v>1584.94</v>
      </c>
      <c r="G80" s="21"/>
    </row>
    <row r="81" spans="1:7" ht="31.5" customHeight="1">
      <c r="A81" s="16">
        <v>21</v>
      </c>
      <c r="B81" s="31" t="s">
        <v>121</v>
      </c>
      <c r="C81" s="31"/>
      <c r="D81" s="22" t="s">
        <v>125</v>
      </c>
      <c r="E81" s="22"/>
      <c r="F81" s="20">
        <v>2190.11</v>
      </c>
      <c r="G81" s="21"/>
    </row>
    <row r="82" spans="1:7" ht="34.5" customHeight="1">
      <c r="A82" s="16">
        <v>22</v>
      </c>
      <c r="B82" s="31" t="s">
        <v>128</v>
      </c>
      <c r="C82" s="31"/>
      <c r="D82" s="22" t="s">
        <v>125</v>
      </c>
      <c r="E82" s="22"/>
      <c r="F82" s="20">
        <v>1922.26</v>
      </c>
      <c r="G82" s="21"/>
    </row>
    <row r="83" spans="1:7" ht="33.75" customHeight="1">
      <c r="A83" s="16">
        <v>23</v>
      </c>
      <c r="B83" s="31" t="s">
        <v>129</v>
      </c>
      <c r="C83" s="31"/>
      <c r="D83" s="22" t="s">
        <v>125</v>
      </c>
      <c r="E83" s="22"/>
      <c r="F83" s="20">
        <v>692.08</v>
      </c>
      <c r="G83" s="21"/>
    </row>
    <row r="84" spans="1:7" ht="16.5" customHeight="1">
      <c r="A84" s="16">
        <v>24</v>
      </c>
      <c r="B84" s="31" t="s">
        <v>132</v>
      </c>
      <c r="C84" s="31"/>
      <c r="D84" s="22" t="s">
        <v>133</v>
      </c>
      <c r="E84" s="22"/>
      <c r="F84" s="20">
        <v>681</v>
      </c>
      <c r="G84" s="21"/>
    </row>
    <row r="85" spans="1:7" ht="36.75" customHeight="1">
      <c r="A85" s="16">
        <v>25</v>
      </c>
      <c r="B85" s="31" t="s">
        <v>134</v>
      </c>
      <c r="C85" s="31"/>
      <c r="D85" s="22" t="s">
        <v>133</v>
      </c>
      <c r="E85" s="22"/>
      <c r="F85" s="20">
        <v>2847.85</v>
      </c>
      <c r="G85" s="21"/>
    </row>
    <row r="86" spans="1:7">
      <c r="A86" s="16">
        <v>26</v>
      </c>
      <c r="B86" s="31" t="s">
        <v>135</v>
      </c>
      <c r="C86" s="31"/>
      <c r="D86" s="22" t="s">
        <v>133</v>
      </c>
      <c r="E86" s="22"/>
      <c r="F86" s="20">
        <v>1938.81</v>
      </c>
      <c r="G86" s="21"/>
    </row>
    <row r="87" spans="1:7" ht="36" customHeight="1">
      <c r="A87" s="16">
        <v>27</v>
      </c>
      <c r="B87" s="31" t="s">
        <v>136</v>
      </c>
      <c r="C87" s="31"/>
      <c r="D87" s="22" t="s">
        <v>133</v>
      </c>
      <c r="E87" s="22"/>
      <c r="F87" s="20">
        <v>2344.23</v>
      </c>
      <c r="G87" s="21"/>
    </row>
    <row r="88" spans="1:7" ht="31.5" customHeight="1">
      <c r="A88" s="16">
        <v>28</v>
      </c>
      <c r="B88" s="31" t="s">
        <v>121</v>
      </c>
      <c r="C88" s="31"/>
      <c r="D88" s="22" t="s">
        <v>133</v>
      </c>
      <c r="E88" s="22"/>
      <c r="F88" s="20">
        <v>2888.24</v>
      </c>
      <c r="G88" s="21"/>
    </row>
    <row r="89" spans="1:7">
      <c r="A89" s="16">
        <v>29</v>
      </c>
      <c r="B89" s="31" t="s">
        <v>137</v>
      </c>
      <c r="C89" s="31"/>
      <c r="D89" s="22" t="s">
        <v>138</v>
      </c>
      <c r="E89" s="22"/>
      <c r="F89" s="20">
        <v>141974</v>
      </c>
      <c r="G89" s="21"/>
    </row>
    <row r="90" spans="1:7" ht="30.75" customHeight="1">
      <c r="A90" s="16">
        <v>30</v>
      </c>
      <c r="B90" s="31" t="s">
        <v>139</v>
      </c>
      <c r="C90" s="31"/>
      <c r="D90" s="22" t="s">
        <v>138</v>
      </c>
      <c r="E90" s="22"/>
      <c r="F90" s="20">
        <v>3950.95</v>
      </c>
      <c r="G90" s="21"/>
    </row>
    <row r="91" spans="1:7">
      <c r="A91" s="16">
        <v>31</v>
      </c>
      <c r="B91" s="31" t="s">
        <v>140</v>
      </c>
      <c r="C91" s="31"/>
      <c r="D91" s="22" t="s">
        <v>138</v>
      </c>
      <c r="E91" s="22"/>
      <c r="F91" s="20">
        <v>3407.34</v>
      </c>
      <c r="G91" s="21"/>
    </row>
    <row r="92" spans="1:7" ht="30" customHeight="1">
      <c r="A92" s="16">
        <v>32</v>
      </c>
      <c r="B92" s="31" t="s">
        <v>141</v>
      </c>
      <c r="C92" s="31"/>
      <c r="D92" s="22" t="s">
        <v>138</v>
      </c>
      <c r="E92" s="22"/>
      <c r="F92" s="20">
        <v>4255.32</v>
      </c>
      <c r="G92" s="21"/>
    </row>
    <row r="93" spans="1:7" ht="21" customHeight="1">
      <c r="A93" s="16">
        <v>33</v>
      </c>
      <c r="B93" s="31" t="s">
        <v>142</v>
      </c>
      <c r="C93" s="31"/>
      <c r="D93" s="22" t="s">
        <v>138</v>
      </c>
      <c r="E93" s="22"/>
      <c r="F93" s="20">
        <v>3407.34</v>
      </c>
      <c r="G93" s="21"/>
    </row>
    <row r="94" spans="1:7">
      <c r="A94" s="16">
        <v>34</v>
      </c>
      <c r="B94" s="31" t="s">
        <v>143</v>
      </c>
      <c r="C94" s="31"/>
      <c r="D94" s="22" t="s">
        <v>138</v>
      </c>
      <c r="E94" s="22"/>
      <c r="F94" s="20">
        <v>1340.92</v>
      </c>
      <c r="G94" s="21"/>
    </row>
    <row r="95" spans="1:7">
      <c r="A95" s="16">
        <v>35</v>
      </c>
      <c r="B95" s="31" t="s">
        <v>144</v>
      </c>
      <c r="C95" s="31"/>
      <c r="D95" s="22" t="s">
        <v>138</v>
      </c>
      <c r="E95" s="22"/>
      <c r="F95" s="20">
        <v>2877.5</v>
      </c>
      <c r="G95" s="21"/>
    </row>
    <row r="96" spans="1:7" ht="21" customHeight="1">
      <c r="A96" s="16">
        <v>36</v>
      </c>
      <c r="B96" s="31" t="s">
        <v>145</v>
      </c>
      <c r="C96" s="31"/>
      <c r="D96" s="22" t="s">
        <v>138</v>
      </c>
      <c r="E96" s="22"/>
      <c r="F96" s="20">
        <v>862.55</v>
      </c>
      <c r="G96" s="21"/>
    </row>
    <row r="97" spans="1:7" ht="30.75" customHeight="1">
      <c r="A97" s="16">
        <v>37</v>
      </c>
      <c r="B97" s="31" t="s">
        <v>146</v>
      </c>
      <c r="C97" s="31"/>
      <c r="D97" s="22" t="s">
        <v>138</v>
      </c>
      <c r="E97" s="22"/>
      <c r="F97" s="20">
        <v>1135.93</v>
      </c>
      <c r="G97" s="21"/>
    </row>
    <row r="98" spans="1:7" ht="34.5" customHeight="1">
      <c r="A98" s="16">
        <v>38</v>
      </c>
      <c r="B98" s="31" t="s">
        <v>147</v>
      </c>
      <c r="C98" s="31"/>
      <c r="D98" s="22" t="s">
        <v>138</v>
      </c>
      <c r="E98" s="22"/>
      <c r="F98" s="20">
        <v>567.96</v>
      </c>
      <c r="G98" s="21"/>
    </row>
    <row r="99" spans="1:7" ht="40.5" customHeight="1">
      <c r="A99" s="16">
        <v>39</v>
      </c>
      <c r="B99" s="31" t="s">
        <v>148</v>
      </c>
      <c r="C99" s="31"/>
      <c r="D99" s="22" t="s">
        <v>149</v>
      </c>
      <c r="E99" s="22"/>
      <c r="F99" s="20">
        <v>3467.82</v>
      </c>
      <c r="G99" s="21"/>
    </row>
    <row r="100" spans="1:7" ht="36" customHeight="1">
      <c r="A100" s="16">
        <v>40</v>
      </c>
      <c r="B100" s="31" t="s">
        <v>150</v>
      </c>
      <c r="C100" s="31"/>
      <c r="D100" s="22" t="s">
        <v>149</v>
      </c>
      <c r="E100" s="22"/>
      <c r="F100" s="20">
        <v>5273.19</v>
      </c>
      <c r="G100" s="21"/>
    </row>
    <row r="101" spans="1:7" ht="31.5" customHeight="1">
      <c r="A101" s="16">
        <v>41</v>
      </c>
      <c r="B101" s="31" t="s">
        <v>151</v>
      </c>
      <c r="C101" s="31"/>
      <c r="D101" s="22" t="s">
        <v>149</v>
      </c>
      <c r="E101" s="22"/>
      <c r="F101" s="20">
        <v>2373.41</v>
      </c>
      <c r="G101" s="21"/>
    </row>
    <row r="102" spans="1:7" ht="36" customHeight="1">
      <c r="A102" s="16">
        <v>42</v>
      </c>
      <c r="B102" s="31" t="s">
        <v>152</v>
      </c>
      <c r="C102" s="31"/>
      <c r="D102" s="22" t="s">
        <v>149</v>
      </c>
      <c r="E102" s="22"/>
      <c r="F102" s="20">
        <v>934.98</v>
      </c>
      <c r="G102" s="21"/>
    </row>
    <row r="103" spans="1:7" ht="50.25" customHeight="1">
      <c r="A103" s="16">
        <v>43</v>
      </c>
      <c r="B103" s="31" t="s">
        <v>153</v>
      </c>
      <c r="C103" s="31"/>
      <c r="D103" s="22" t="s">
        <v>149</v>
      </c>
      <c r="E103" s="22"/>
      <c r="F103" s="20">
        <v>1271.74</v>
      </c>
      <c r="G103" s="21"/>
    </row>
    <row r="104" spans="1:7" ht="19.5" customHeight="1">
      <c r="A104" s="16">
        <v>44</v>
      </c>
      <c r="B104" s="31" t="s">
        <v>154</v>
      </c>
      <c r="C104" s="31"/>
      <c r="D104" s="22" t="s">
        <v>155</v>
      </c>
      <c r="E104" s="22"/>
      <c r="F104" s="20">
        <v>2907.07</v>
      </c>
      <c r="G104" s="21"/>
    </row>
    <row r="105" spans="1:7" ht="32.25" customHeight="1">
      <c r="A105" s="16">
        <v>45</v>
      </c>
      <c r="B105" s="31" t="s">
        <v>156</v>
      </c>
      <c r="C105" s="31"/>
      <c r="D105" s="22" t="s">
        <v>157</v>
      </c>
      <c r="E105" s="22"/>
      <c r="F105" s="20">
        <v>4713.5200000000004</v>
      </c>
      <c r="G105" s="21"/>
    </row>
    <row r="106" spans="1:7" ht="32.25" customHeight="1">
      <c r="A106" s="16">
        <v>46</v>
      </c>
      <c r="B106" s="31" t="s">
        <v>158</v>
      </c>
      <c r="C106" s="31"/>
      <c r="D106" s="22" t="s">
        <v>157</v>
      </c>
      <c r="E106" s="22"/>
      <c r="F106" s="20">
        <v>3071.86</v>
      </c>
      <c r="G106" s="21"/>
    </row>
    <row r="107" spans="1:7" ht="31.5" customHeight="1">
      <c r="A107" s="16">
        <v>47</v>
      </c>
      <c r="B107" s="31" t="s">
        <v>159</v>
      </c>
      <c r="C107" s="31"/>
      <c r="D107" s="22" t="s">
        <v>157</v>
      </c>
      <c r="E107" s="22"/>
      <c r="F107" s="20">
        <v>3516.22</v>
      </c>
      <c r="G107" s="21"/>
    </row>
    <row r="108" spans="1:7" ht="33" customHeight="1">
      <c r="A108" s="16">
        <v>48</v>
      </c>
      <c r="B108" s="31" t="s">
        <v>165</v>
      </c>
      <c r="C108" s="31"/>
      <c r="D108" s="22" t="s">
        <v>166</v>
      </c>
      <c r="E108" s="22"/>
      <c r="F108" s="20">
        <v>1621.7</v>
      </c>
      <c r="G108" s="21"/>
    </row>
    <row r="109" spans="1:7" ht="55.5" customHeight="1">
      <c r="A109" s="16">
        <v>49</v>
      </c>
      <c r="B109" s="31" t="s">
        <v>167</v>
      </c>
      <c r="C109" s="31"/>
      <c r="D109" s="22" t="s">
        <v>166</v>
      </c>
      <c r="E109" s="22"/>
      <c r="F109" s="20">
        <v>3409.03</v>
      </c>
      <c r="G109" s="21"/>
    </row>
    <row r="110" spans="1:7">
      <c r="A110" s="16">
        <v>50</v>
      </c>
      <c r="B110" s="31" t="s">
        <v>168</v>
      </c>
      <c r="C110" s="31"/>
      <c r="D110" s="22" t="s">
        <v>169</v>
      </c>
      <c r="E110" s="22"/>
      <c r="F110" s="20">
        <v>826</v>
      </c>
      <c r="G110" s="21"/>
    </row>
    <row r="111" spans="1:7" ht="35.25" customHeight="1">
      <c r="A111" s="16">
        <v>51</v>
      </c>
      <c r="B111" s="31" t="s">
        <v>170</v>
      </c>
      <c r="C111" s="31"/>
      <c r="D111" s="22" t="s">
        <v>169</v>
      </c>
      <c r="E111" s="22"/>
      <c r="F111" s="20">
        <v>3120.85</v>
      </c>
      <c r="G111" s="21"/>
    </row>
    <row r="112" spans="1:7" ht="34.5" customHeight="1">
      <c r="A112" s="16">
        <v>52</v>
      </c>
      <c r="B112" s="31" t="s">
        <v>171</v>
      </c>
      <c r="C112" s="31"/>
      <c r="D112" s="22" t="s">
        <v>169</v>
      </c>
      <c r="E112" s="22"/>
      <c r="F112" s="20">
        <v>4345.08</v>
      </c>
      <c r="G112" s="21"/>
    </row>
    <row r="113" spans="1:7" ht="31.5" customHeight="1">
      <c r="A113" s="16">
        <v>53</v>
      </c>
      <c r="B113" s="31" t="s">
        <v>172</v>
      </c>
      <c r="C113" s="31"/>
      <c r="D113" s="22" t="s">
        <v>169</v>
      </c>
      <c r="E113" s="22"/>
      <c r="F113" s="20">
        <v>4230.88</v>
      </c>
      <c r="G113" s="21"/>
    </row>
    <row r="114" spans="1:7" ht="51" customHeight="1">
      <c r="A114" s="16">
        <v>54</v>
      </c>
      <c r="B114" s="31" t="s">
        <v>174</v>
      </c>
      <c r="C114" s="31"/>
      <c r="D114" s="22" t="s">
        <v>169</v>
      </c>
      <c r="E114" s="22"/>
      <c r="F114" s="20">
        <v>2577.8200000000002</v>
      </c>
      <c r="G114" s="21"/>
    </row>
    <row r="115" spans="1:7" ht="36" customHeight="1">
      <c r="A115" s="16">
        <v>55</v>
      </c>
      <c r="B115" s="31" t="s">
        <v>173</v>
      </c>
      <c r="C115" s="31"/>
      <c r="D115" s="22" t="s">
        <v>169</v>
      </c>
      <c r="E115" s="22"/>
      <c r="F115" s="20">
        <v>3288.99</v>
      </c>
      <c r="G115" s="21"/>
    </row>
    <row r="116" spans="1:7" ht="36" customHeight="1">
      <c r="A116" s="18">
        <v>56</v>
      </c>
      <c r="B116" s="31" t="s">
        <v>121</v>
      </c>
      <c r="C116" s="31"/>
      <c r="D116" s="22" t="s">
        <v>169</v>
      </c>
      <c r="E116" s="22"/>
      <c r="F116" s="20">
        <v>1081.3599999999999</v>
      </c>
      <c r="G116" s="21"/>
    </row>
    <row r="117" spans="1:7" ht="45" customHeight="1">
      <c r="A117" s="9"/>
      <c r="B117" s="37" t="s">
        <v>70</v>
      </c>
      <c r="C117" s="38"/>
      <c r="D117" s="24"/>
      <c r="E117" s="25"/>
      <c r="F117" s="35">
        <f>SUM(F61:G116)</f>
        <v>293904.99</v>
      </c>
      <c r="G117" s="25"/>
    </row>
    <row r="119" spans="1:7">
      <c r="A119" s="1" t="s">
        <v>27</v>
      </c>
      <c r="D119" s="7">
        <f>3.4*H4*C6</f>
        <v>121816.55999999998</v>
      </c>
      <c r="E119" s="1" t="s">
        <v>28</v>
      </c>
    </row>
    <row r="120" spans="1:7">
      <c r="A120" s="1" t="s">
        <v>29</v>
      </c>
      <c r="D120" s="7">
        <f>F124*5.3%</f>
        <v>27494.45967</v>
      </c>
      <c r="E120" s="1" t="s">
        <v>28</v>
      </c>
    </row>
    <row r="122" spans="1:7">
      <c r="A122" s="1" t="s">
        <v>41</v>
      </c>
    </row>
    <row r="123" spans="1:7">
      <c r="A123" s="1" t="s">
        <v>163</v>
      </c>
    </row>
    <row r="124" spans="1:7">
      <c r="B124" s="1" t="s">
        <v>40</v>
      </c>
      <c r="F124" s="7">
        <f>261942.63+256820.76</f>
        <v>518763.39</v>
      </c>
      <c r="G124" s="1" t="s">
        <v>28</v>
      </c>
    </row>
    <row r="126" spans="1:7">
      <c r="A126" s="1" t="s">
        <v>164</v>
      </c>
    </row>
    <row r="127" spans="1:7">
      <c r="B127" s="1" t="s">
        <v>39</v>
      </c>
      <c r="F127" s="7">
        <f>F56+F117+D119</f>
        <v>630101.88199999998</v>
      </c>
      <c r="G127" s="1" t="s">
        <v>28</v>
      </c>
    </row>
    <row r="129" spans="1:7" ht="30" customHeight="1">
      <c r="A129" s="1" t="s">
        <v>30</v>
      </c>
    </row>
    <row r="130" spans="1:7" ht="32.25" customHeight="1"/>
    <row r="131" spans="1:7" ht="28.5" customHeight="1">
      <c r="A131" s="8" t="s">
        <v>31</v>
      </c>
      <c r="B131" s="36" t="s">
        <v>32</v>
      </c>
      <c r="C131" s="36"/>
      <c r="D131" s="8" t="s">
        <v>33</v>
      </c>
      <c r="E131" s="36" t="s">
        <v>34</v>
      </c>
      <c r="F131" s="36"/>
      <c r="G131" s="8" t="s">
        <v>35</v>
      </c>
    </row>
    <row r="132" spans="1:7" ht="33.75" customHeight="1">
      <c r="A132" s="32" t="s">
        <v>36</v>
      </c>
      <c r="B132" s="33" t="s">
        <v>54</v>
      </c>
      <c r="C132" s="33"/>
      <c r="D132" s="10">
        <v>31</v>
      </c>
      <c r="E132" s="33" t="s">
        <v>56</v>
      </c>
      <c r="F132" s="33"/>
      <c r="G132" s="10">
        <v>31</v>
      </c>
    </row>
    <row r="133" spans="1:7" ht="43.5" customHeight="1">
      <c r="A133" s="32"/>
      <c r="B133" s="33" t="s">
        <v>42</v>
      </c>
      <c r="C133" s="33"/>
      <c r="D133" s="10">
        <v>22</v>
      </c>
      <c r="E133" s="33" t="s">
        <v>56</v>
      </c>
      <c r="F133" s="33"/>
      <c r="G133" s="10">
        <v>22</v>
      </c>
    </row>
    <row r="134" spans="1:7" ht="69" customHeight="1">
      <c r="A134" s="32"/>
      <c r="B134" s="33" t="s">
        <v>43</v>
      </c>
      <c r="C134" s="33"/>
      <c r="D134" s="10">
        <v>2</v>
      </c>
      <c r="E134" s="33" t="s">
        <v>56</v>
      </c>
      <c r="F134" s="33"/>
      <c r="G134" s="10">
        <v>2</v>
      </c>
    </row>
    <row r="135" spans="1:7" ht="37.5" customHeight="1">
      <c r="A135" s="10" t="s">
        <v>44</v>
      </c>
      <c r="B135" s="33" t="s">
        <v>45</v>
      </c>
      <c r="C135" s="33"/>
      <c r="D135" s="10"/>
      <c r="E135" s="33" t="s">
        <v>57</v>
      </c>
      <c r="F135" s="33"/>
      <c r="G135" s="10"/>
    </row>
    <row r="136" spans="1:7" ht="60" customHeight="1">
      <c r="A136" s="32" t="s">
        <v>46</v>
      </c>
      <c r="B136" s="33" t="s">
        <v>55</v>
      </c>
      <c r="C136" s="33"/>
      <c r="D136" s="10">
        <v>7</v>
      </c>
      <c r="E136" s="33" t="s">
        <v>58</v>
      </c>
      <c r="F136" s="33"/>
      <c r="G136" s="10">
        <v>7</v>
      </c>
    </row>
    <row r="137" spans="1:7" ht="33" customHeight="1">
      <c r="A137" s="32"/>
      <c r="B137" s="33" t="s">
        <v>47</v>
      </c>
      <c r="C137" s="33"/>
      <c r="D137" s="10"/>
      <c r="E137" s="33" t="s">
        <v>59</v>
      </c>
      <c r="F137" s="33"/>
      <c r="G137" s="10"/>
    </row>
    <row r="138" spans="1:7" ht="42.75" customHeight="1">
      <c r="A138" s="32"/>
      <c r="B138" s="33" t="s">
        <v>51</v>
      </c>
      <c r="C138" s="33"/>
      <c r="D138" s="10">
        <v>25</v>
      </c>
      <c r="E138" s="33" t="s">
        <v>60</v>
      </c>
      <c r="F138" s="33"/>
      <c r="G138" s="10">
        <v>25</v>
      </c>
    </row>
    <row r="139" spans="1:7" ht="36" customHeight="1">
      <c r="A139" s="32"/>
      <c r="B139" s="33" t="s">
        <v>52</v>
      </c>
      <c r="C139" s="33"/>
      <c r="D139" s="10"/>
      <c r="E139" s="33" t="s">
        <v>61</v>
      </c>
      <c r="F139" s="33"/>
      <c r="G139" s="10"/>
    </row>
    <row r="140" spans="1:7">
      <c r="A140" s="32"/>
      <c r="B140" s="33" t="s">
        <v>53</v>
      </c>
      <c r="C140" s="33"/>
      <c r="D140" s="10"/>
      <c r="E140" s="33" t="s">
        <v>62</v>
      </c>
      <c r="F140" s="33"/>
      <c r="G140" s="10"/>
    </row>
    <row r="141" spans="1:7">
      <c r="A141" s="32"/>
      <c r="B141" s="33" t="s">
        <v>48</v>
      </c>
      <c r="C141" s="33"/>
      <c r="D141" s="10"/>
      <c r="E141" s="33" t="s">
        <v>63</v>
      </c>
      <c r="F141" s="33"/>
      <c r="G141" s="10"/>
    </row>
    <row r="142" spans="1:7">
      <c r="A142" s="32"/>
      <c r="B142" s="33" t="s">
        <v>49</v>
      </c>
      <c r="C142" s="33"/>
      <c r="D142" s="10">
        <v>1</v>
      </c>
      <c r="E142" s="33" t="s">
        <v>58</v>
      </c>
      <c r="F142" s="33"/>
      <c r="G142" s="10">
        <v>1</v>
      </c>
    </row>
    <row r="143" spans="1:7">
      <c r="A143" s="32"/>
      <c r="B143" s="33" t="s">
        <v>50</v>
      </c>
      <c r="C143" s="33"/>
      <c r="D143" s="10">
        <v>5</v>
      </c>
      <c r="E143" s="33"/>
      <c r="F143" s="33"/>
      <c r="G143" s="10">
        <v>5</v>
      </c>
    </row>
    <row r="146" spans="1:6">
      <c r="A146" s="1" t="s">
        <v>66</v>
      </c>
      <c r="F146" s="1" t="s">
        <v>65</v>
      </c>
    </row>
    <row r="148" spans="1:6">
      <c r="A148" s="1" t="s">
        <v>69</v>
      </c>
      <c r="F148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263">
    <mergeCell ref="B116:C116"/>
    <mergeCell ref="D116:E116"/>
    <mergeCell ref="F116:G116"/>
    <mergeCell ref="A40:A41"/>
    <mergeCell ref="F40:F41"/>
    <mergeCell ref="G40:G41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A22:B22"/>
    <mergeCell ref="C22:D22"/>
    <mergeCell ref="E22:F22"/>
    <mergeCell ref="C23:D23"/>
    <mergeCell ref="E23:F23"/>
    <mergeCell ref="C24:D24"/>
    <mergeCell ref="E24:F24"/>
    <mergeCell ref="B135:C135"/>
    <mergeCell ref="E135:F135"/>
    <mergeCell ref="F117:G117"/>
    <mergeCell ref="B131:C131"/>
    <mergeCell ref="E131:F131"/>
    <mergeCell ref="A132:A134"/>
    <mergeCell ref="B132:C132"/>
    <mergeCell ref="E132:F132"/>
    <mergeCell ref="B133:C133"/>
    <mergeCell ref="E133:F133"/>
    <mergeCell ref="B134:C134"/>
    <mergeCell ref="E134:F134"/>
    <mergeCell ref="B117:C117"/>
    <mergeCell ref="D117:E117"/>
    <mergeCell ref="B115:C115"/>
    <mergeCell ref="B109:C109"/>
    <mergeCell ref="B110:C110"/>
    <mergeCell ref="A136:A143"/>
    <mergeCell ref="B136:C136"/>
    <mergeCell ref="E136:F136"/>
    <mergeCell ref="B137:C137"/>
    <mergeCell ref="E137:F137"/>
    <mergeCell ref="B138:C138"/>
    <mergeCell ref="E138:F138"/>
    <mergeCell ref="B142:C142"/>
    <mergeCell ref="E142:F142"/>
    <mergeCell ref="B143:C143"/>
    <mergeCell ref="E143:F143"/>
    <mergeCell ref="B139:C139"/>
    <mergeCell ref="E139:F139"/>
    <mergeCell ref="B140:C140"/>
    <mergeCell ref="E140:F140"/>
    <mergeCell ref="B141:C141"/>
    <mergeCell ref="E141:F141"/>
    <mergeCell ref="B108:C108"/>
    <mergeCell ref="B99:C99"/>
    <mergeCell ref="B100:C100"/>
    <mergeCell ref="B101:C101"/>
    <mergeCell ref="B102:C102"/>
    <mergeCell ref="B93:C93"/>
    <mergeCell ref="B94:C94"/>
    <mergeCell ref="B95:C95"/>
    <mergeCell ref="B96:C96"/>
    <mergeCell ref="B97:C97"/>
    <mergeCell ref="B98:C98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72:C72"/>
    <mergeCell ref="B73:C73"/>
    <mergeCell ref="B74:C74"/>
    <mergeCell ref="B75:C75"/>
    <mergeCell ref="B87:C87"/>
    <mergeCell ref="B68:C68"/>
    <mergeCell ref="B69:C69"/>
    <mergeCell ref="B70:C70"/>
    <mergeCell ref="B71:C71"/>
    <mergeCell ref="B64:C64"/>
    <mergeCell ref="B65:C65"/>
    <mergeCell ref="B66:C66"/>
    <mergeCell ref="B67:C67"/>
    <mergeCell ref="B76:C76"/>
    <mergeCell ref="B60:C60"/>
    <mergeCell ref="D60:E60"/>
    <mergeCell ref="F60:G60"/>
    <mergeCell ref="B61:C61"/>
    <mergeCell ref="B62:C62"/>
    <mergeCell ref="B63:C63"/>
    <mergeCell ref="B55:C55"/>
    <mergeCell ref="D55:E55"/>
    <mergeCell ref="F55:G55"/>
    <mergeCell ref="B56:C56"/>
    <mergeCell ref="D56:E56"/>
    <mergeCell ref="F56:G56"/>
    <mergeCell ref="D61:E61"/>
    <mergeCell ref="D62:E62"/>
    <mergeCell ref="D63:E63"/>
    <mergeCell ref="F61:G61"/>
    <mergeCell ref="F62:G62"/>
    <mergeCell ref="F63:G63"/>
    <mergeCell ref="B53:C53"/>
    <mergeCell ref="D53:E53"/>
    <mergeCell ref="F53:G53"/>
    <mergeCell ref="B54:C54"/>
    <mergeCell ref="D54:E54"/>
    <mergeCell ref="F54:G54"/>
    <mergeCell ref="B51:C51"/>
    <mergeCell ref="D51:E51"/>
    <mergeCell ref="F51:G51"/>
    <mergeCell ref="B52:C52"/>
    <mergeCell ref="D52:E52"/>
    <mergeCell ref="F52:G52"/>
    <mergeCell ref="A1:G1"/>
    <mergeCell ref="A2:G2"/>
    <mergeCell ref="A3:G3"/>
    <mergeCell ref="A4:G4"/>
    <mergeCell ref="B47:C47"/>
    <mergeCell ref="D47:E47"/>
    <mergeCell ref="F47:G47"/>
    <mergeCell ref="B50:C50"/>
    <mergeCell ref="D50:E50"/>
    <mergeCell ref="F50:G50"/>
    <mergeCell ref="B48:C48"/>
    <mergeCell ref="D48:E48"/>
    <mergeCell ref="F48:G48"/>
    <mergeCell ref="B49:C49"/>
    <mergeCell ref="D49:E49"/>
    <mergeCell ref="F49:G49"/>
    <mergeCell ref="A16:D16"/>
    <mergeCell ref="E16:F16"/>
    <mergeCell ref="A17:D17"/>
    <mergeCell ref="E17:F17"/>
    <mergeCell ref="A18:D18"/>
    <mergeCell ref="E18:F18"/>
    <mergeCell ref="A19:D19"/>
    <mergeCell ref="E19:F19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70:E70"/>
    <mergeCell ref="D89:E89"/>
    <mergeCell ref="D90:E90"/>
    <mergeCell ref="D91:E91"/>
    <mergeCell ref="D92:E92"/>
    <mergeCell ref="D76:E76"/>
    <mergeCell ref="D77:E77"/>
    <mergeCell ref="D78:E78"/>
    <mergeCell ref="D79:E79"/>
    <mergeCell ref="D80:E80"/>
    <mergeCell ref="D81:E81"/>
    <mergeCell ref="D82:E82"/>
    <mergeCell ref="D83:E83"/>
    <mergeCell ref="D111:E111"/>
    <mergeCell ref="D112:E112"/>
    <mergeCell ref="D113:E113"/>
    <mergeCell ref="D114:E114"/>
    <mergeCell ref="D115:E115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D100:E100"/>
    <mergeCell ref="D101:E101"/>
    <mergeCell ref="D102:E102"/>
    <mergeCell ref="D103:E103"/>
    <mergeCell ref="D104:E104"/>
    <mergeCell ref="D105:E105"/>
    <mergeCell ref="F64:G64"/>
    <mergeCell ref="F65:G65"/>
    <mergeCell ref="F66:G66"/>
    <mergeCell ref="F67:G67"/>
    <mergeCell ref="F68:G68"/>
    <mergeCell ref="F69:G69"/>
    <mergeCell ref="F70:G70"/>
    <mergeCell ref="D109:E109"/>
    <mergeCell ref="D110:E110"/>
    <mergeCell ref="D106:E106"/>
    <mergeCell ref="D107:E107"/>
    <mergeCell ref="D108:E108"/>
    <mergeCell ref="D93:E93"/>
    <mergeCell ref="D94:E94"/>
    <mergeCell ref="D95:E95"/>
    <mergeCell ref="D96:E96"/>
    <mergeCell ref="D97:E97"/>
    <mergeCell ref="D98:E98"/>
    <mergeCell ref="D99:E99"/>
    <mergeCell ref="D84:E84"/>
    <mergeCell ref="D85:E85"/>
    <mergeCell ref="D86:E86"/>
    <mergeCell ref="D87:E87"/>
    <mergeCell ref="D88:E88"/>
    <mergeCell ref="F93:G93"/>
    <mergeCell ref="F94:G94"/>
    <mergeCell ref="F95:G95"/>
    <mergeCell ref="F96:G96"/>
    <mergeCell ref="F97:G97"/>
    <mergeCell ref="F98:G98"/>
    <mergeCell ref="F99:G99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109:G109"/>
    <mergeCell ref="F110:G110"/>
    <mergeCell ref="F111:G111"/>
    <mergeCell ref="F112:G112"/>
    <mergeCell ref="F113:G113"/>
    <mergeCell ref="F114:G114"/>
    <mergeCell ref="F115:G115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2015-03-10T13:41:44Z</dcterms:modified>
</cp:coreProperties>
</file>