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09" i="11"/>
  <c r="D105" s="1"/>
  <c r="F61"/>
  <c r="F56"/>
  <c r="F55"/>
  <c r="F57"/>
  <c r="E49"/>
  <c r="D49"/>
  <c r="B48"/>
  <c r="B47"/>
  <c r="B46"/>
  <c r="B45"/>
  <c r="B44"/>
  <c r="B43"/>
  <c r="B42"/>
  <c r="B41"/>
  <c r="B40"/>
  <c r="B39"/>
  <c r="B38"/>
  <c r="B37"/>
  <c r="C6"/>
  <c r="F58" s="1"/>
  <c r="D104" l="1"/>
  <c r="F59"/>
  <c r="F62"/>
  <c r="F102"/>
  <c r="F63" l="1"/>
  <c r="F112" s="1"/>
</calcChain>
</file>

<file path=xl/sharedStrings.xml><?xml version="1.0" encoding="utf-8"?>
<sst xmlns="http://schemas.openxmlformats.org/spreadsheetml/2006/main" count="203" uniqueCount="158">
  <si>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</si>
  <si>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</si>
  <si>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</si>
  <si>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</si>
  <si>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</si>
  <si>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</si>
  <si>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</si>
  <si>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</si>
  <si>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</si>
  <si>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</si>
  <si>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</si>
  <si>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</si>
  <si>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</si>
  <si>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</si>
  <si>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</si>
  <si>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</si>
  <si>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</si>
  <si>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</si>
  <si>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</si>
  <si>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</si>
  <si>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</si>
  <si>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</si>
  <si>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</si>
  <si>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</si>
  <si>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</si>
  <si>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</si>
  <si>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</si>
  <si>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</si>
  <si>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</si>
  <si>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</si>
  <si>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</si>
  <si>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</si>
  <si>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</si>
  <si>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</si>
  <si>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</si>
  <si>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</si>
  <si>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</si>
  <si>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</si>
  <si>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</si>
  <si>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</si>
  <si>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</si>
  <si>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</si>
  <si>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</si>
  <si>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</si>
  <si>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</si>
  <si>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</si>
  <si>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</si>
  <si>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</si>
  <si>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</si>
  <si>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</si>
  <si>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</si>
  <si>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</si>
  <si>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</si>
  <si>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</si>
  <si>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</si>
  <si>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</si>
  <si>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</si>
  <si>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</si>
  <si>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</si>
  <si>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</si>
  <si>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</si>
  <si>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</si>
  <si>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</si>
  <si>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</si>
  <si>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</si>
  <si>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</si>
  <si>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</si>
  <si>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</si>
  <si>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</si>
  <si>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</si>
  <si>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</si>
  <si>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8а по улице Посконкина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</si>
  <si>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</si>
  <si>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</si>
  <si>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</si>
  <si>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</si>
  <si>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</si>
  <si>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</si>
  <si>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</si>
  <si>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</si>
  <si>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</si>
  <si>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</si>
  <si>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</si>
  <si>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</si>
  <si>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</si>
  <si>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</si>
  <si>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</si>
  <si>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</si>
  <si>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</si>
  <si>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</si>
  <si>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</si>
  <si>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</si>
  <si>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</si>
  <si>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</si>
  <si>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</si>
  <si>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</si>
  <si>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</si>
  <si>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</si>
  <si>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</si>
  <si>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18.02.2013г.</t>
  </si>
  <si>
    <t>50 от 17.01.2009г.</t>
  </si>
  <si>
    <t>01.10.2010г.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</si>
  <si>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</si>
  <si>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</si>
  <si>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</si>
  <si>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</si>
  <si>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</si>
  <si>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</si>
  <si>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01.01.2010г.</t>
  </si>
  <si>
    <t>за период с 01.01.2014 г. по 31.12.2014 г.</t>
  </si>
  <si>
    <t>кв.29а прочитска врезки ХВ</t>
  </si>
  <si>
    <t>Январь</t>
  </si>
  <si>
    <t>Ремонт щита этажного</t>
  </si>
  <si>
    <t>Ремонт лежака ГВС в подвале</t>
  </si>
  <si>
    <t>Февраль</t>
  </si>
  <si>
    <t>Замена ввода ГВС в подвале</t>
  </si>
  <si>
    <t>Прочистка лежака канализации в подвале</t>
  </si>
  <si>
    <t>Замена стояка канализации в подвале</t>
  </si>
  <si>
    <t>кв.37 прочитска стояка канализации с крыши</t>
  </si>
  <si>
    <t>Замена лежака горячего водоснабжения</t>
  </si>
  <si>
    <t>Замена стояка отопления в подвале</t>
  </si>
  <si>
    <t>Март</t>
  </si>
  <si>
    <t>Крепление лежака ГВС в подвале</t>
  </si>
  <si>
    <t>Наладка стояков ГВС</t>
  </si>
  <si>
    <t>Ремонт освещения подвалов</t>
  </si>
  <si>
    <t>Апрель</t>
  </si>
  <si>
    <t>Вывод трубы из подвала на улицу для полива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</si>
  <si>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</si>
  <si>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</si>
  <si>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</si>
  <si>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стояка  канализации кв.38</t>
  </si>
  <si>
    <t>Июль</t>
  </si>
  <si>
    <t>Ремонт кровли</t>
  </si>
  <si>
    <t>Август</t>
  </si>
  <si>
    <t>Ремонт шиферной кровли входа в подвал</t>
  </si>
  <si>
    <t>Ремонт щита этажного, замена автоматов</t>
  </si>
  <si>
    <t>Врезка спускника на стояке ГВС в подвале</t>
  </si>
  <si>
    <t>Сентябрь</t>
  </si>
  <si>
    <t>Замена стояка ГВС в подвале</t>
  </si>
  <si>
    <t>Замена участка стояка ХВ кв.19</t>
  </si>
  <si>
    <t>Замена стояка ГВС кв.67</t>
  </si>
  <si>
    <t>Ремонт стояка отопления кв.8</t>
  </si>
  <si>
    <t>Замена части стояка ГВС кв.8</t>
  </si>
  <si>
    <t>Остекление подъезда</t>
  </si>
  <si>
    <t>Октябрь</t>
  </si>
  <si>
    <t>Замена стояка канализации кв.23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</si>
  <si>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</si>
  <si>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</si>
  <si>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</si>
  <si>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</si>
  <si>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</si>
  <si>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стояка ХВ кв.69</t>
  </si>
  <si>
    <t>Ноябрь</t>
  </si>
  <si>
    <t>Установка досок объявлений</t>
  </si>
  <si>
    <t>Декабрь</t>
  </si>
  <si>
    <t>Прочистка врезки ХВ, замена шарового крана кв.53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</si>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</sst>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topLeftCell="A108" workbookViewId="0">
      <selection activeCell="E117" sqref="E117:F11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5" style="1" customWidth="1"/>
    <col min="8" max="8" width="9.140625" style="1" hidden="1" customWidth="1"/>
    <col min="9" max="16384" width="9.140625" style="1"/>
  </cols>
  <sheetData>
    <row r="1" spans="1:8">
      <c r="A1" s="29" t="s">
        <v>0</v>
      </c>
      <c r="B1" s="29"/>
      <c r="C1" s="29"/>
      <c r="D1" s="29"/>
      <c r="E1" s="29"/>
      <c r="F1" s="29"/>
      <c r="G1" s="29"/>
    </row>
    <row r="2" spans="1:8">
      <c r="A2" s="29" t="s">
        <v>5</v>
      </c>
      <c r="B2" s="29"/>
      <c r="C2" s="29"/>
      <c r="D2" s="29"/>
      <c r="E2" s="29"/>
      <c r="F2" s="29"/>
      <c r="G2" s="29"/>
    </row>
    <row r="3" spans="1:8">
      <c r="A3" s="29" t="s">
        <v>71</v>
      </c>
      <c r="B3" s="29"/>
      <c r="C3" s="29"/>
      <c r="D3" s="29"/>
      <c r="E3" s="29"/>
      <c r="F3" s="29"/>
      <c r="G3" s="29"/>
    </row>
    <row r="4" spans="1:8">
      <c r="A4" s="29" t="s">
        <v>109</v>
      </c>
      <c r="B4" s="29"/>
      <c r="C4" s="29"/>
      <c r="D4" s="29"/>
      <c r="E4" s="29"/>
      <c r="F4" s="29"/>
      <c r="G4" s="29"/>
      <c r="H4" s="11">
        <v>12</v>
      </c>
    </row>
    <row r="5" spans="1:8" ht="11.25" customHeight="1"/>
    <row r="6" spans="1:8">
      <c r="A6" s="1" t="s">
        <v>6</v>
      </c>
      <c r="C6" s="3">
        <f>D7+D8</f>
        <v>4012.8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3932.8</v>
      </c>
      <c r="E7" s="1" t="s">
        <v>2</v>
      </c>
    </row>
    <row r="8" spans="1:8">
      <c r="B8" s="1" t="s">
        <v>75</v>
      </c>
      <c r="C8" s="3"/>
      <c r="D8" s="1">
        <v>80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6</v>
      </c>
    </row>
    <row r="11" spans="1:8">
      <c r="A11" s="1" t="s">
        <v>78</v>
      </c>
      <c r="C11" s="1">
        <v>85</v>
      </c>
    </row>
    <row r="12" spans="1:8">
      <c r="A12" s="1" t="s">
        <v>79</v>
      </c>
      <c r="E12" s="1">
        <v>295.3</v>
      </c>
      <c r="F12" s="1" t="s">
        <v>2</v>
      </c>
    </row>
    <row r="13" spans="1:8">
      <c r="A13" s="1" t="s">
        <v>80</v>
      </c>
      <c r="B13" s="1">
        <v>1241</v>
      </c>
      <c r="C13" s="1" t="s">
        <v>2</v>
      </c>
    </row>
    <row r="14" spans="1:8">
      <c r="A14" s="1" t="s">
        <v>81</v>
      </c>
      <c r="D14" s="1">
        <v>2900</v>
      </c>
      <c r="E14" s="1" t="s">
        <v>2</v>
      </c>
    </row>
    <row r="16" spans="1:8">
      <c r="A16" s="1" t="s">
        <v>82</v>
      </c>
    </row>
    <row r="17" spans="1:6">
      <c r="A17" s="24" t="s">
        <v>83</v>
      </c>
      <c r="B17" s="24"/>
      <c r="C17" s="24"/>
      <c r="D17" s="24"/>
      <c r="E17" s="24" t="s">
        <v>84</v>
      </c>
      <c r="F17" s="24"/>
    </row>
    <row r="18" spans="1:6">
      <c r="A18" s="25" t="s">
        <v>85</v>
      </c>
      <c r="B18" s="25"/>
      <c r="C18" s="25"/>
      <c r="D18" s="25"/>
      <c r="E18" s="24" t="s">
        <v>107</v>
      </c>
      <c r="F18" s="24"/>
    </row>
    <row r="19" spans="1:6">
      <c r="A19" s="25" t="s">
        <v>86</v>
      </c>
      <c r="B19" s="25"/>
      <c r="C19" s="25"/>
      <c r="D19" s="25"/>
      <c r="E19" s="24" t="s">
        <v>101</v>
      </c>
      <c r="F19" s="24"/>
    </row>
    <row r="20" spans="1:6">
      <c r="A20" s="25" t="s">
        <v>87</v>
      </c>
      <c r="B20" s="25"/>
      <c r="C20" s="25"/>
      <c r="D20" s="25"/>
      <c r="E20" s="24" t="s">
        <v>99</v>
      </c>
      <c r="F20" s="24"/>
    </row>
    <row r="21" spans="1:6">
      <c r="A21" s="25" t="s">
        <v>88</v>
      </c>
      <c r="B21" s="25"/>
      <c r="C21" s="25"/>
      <c r="D21" s="25"/>
      <c r="E21" s="24" t="s">
        <v>108</v>
      </c>
      <c r="F21" s="24"/>
    </row>
    <row r="23" spans="1:6">
      <c r="A23" s="1" t="s">
        <v>89</v>
      </c>
    </row>
    <row r="24" spans="1:6" ht="31.5" customHeight="1">
      <c r="A24" s="23" t="s">
        <v>90</v>
      </c>
      <c r="B24" s="23"/>
      <c r="C24" s="23" t="s">
        <v>91</v>
      </c>
      <c r="D24" s="23"/>
      <c r="E24" s="23" t="s">
        <v>92</v>
      </c>
      <c r="F24" s="23"/>
    </row>
    <row r="25" spans="1:6">
      <c r="A25" s="13" t="s">
        <v>93</v>
      </c>
      <c r="B25" s="13"/>
      <c r="C25" s="24">
        <v>83</v>
      </c>
      <c r="D25" s="24"/>
      <c r="E25" s="24">
        <v>83</v>
      </c>
      <c r="F25" s="24"/>
    </row>
    <row r="26" spans="1:6">
      <c r="A26" s="13" t="s">
        <v>94</v>
      </c>
      <c r="B26" s="13"/>
      <c r="C26" s="24">
        <v>77</v>
      </c>
      <c r="D26" s="24"/>
      <c r="E26" s="24">
        <v>85</v>
      </c>
      <c r="F26" s="24"/>
    </row>
    <row r="27" spans="1:6">
      <c r="A27" s="13" t="s">
        <v>95</v>
      </c>
      <c r="B27" s="13"/>
      <c r="C27" s="24">
        <v>77</v>
      </c>
      <c r="D27" s="24"/>
      <c r="E27" s="24">
        <v>85</v>
      </c>
      <c r="F27" s="24"/>
    </row>
    <row r="29" spans="1:6">
      <c r="A29" s="1" t="s">
        <v>96</v>
      </c>
      <c r="C29" s="1" t="s">
        <v>100</v>
      </c>
    </row>
    <row r="31" spans="1:6">
      <c r="A31" s="1" t="s">
        <v>97</v>
      </c>
    </row>
    <row r="32" spans="1:6">
      <c r="B32" s="1" t="s">
        <v>146</v>
      </c>
      <c r="D32" s="15">
        <v>14.56</v>
      </c>
      <c r="E32" s="1" t="s">
        <v>98</v>
      </c>
    </row>
    <row r="33" spans="1:10">
      <c r="B33" s="1" t="s">
        <v>147</v>
      </c>
      <c r="D33" s="1">
        <v>13.07</v>
      </c>
      <c r="E33" s="1" t="s">
        <v>98</v>
      </c>
    </row>
    <row r="34" spans="1:10">
      <c r="B34" s="1" t="s">
        <v>148</v>
      </c>
      <c r="D34" s="1">
        <v>2.95</v>
      </c>
      <c r="E34" s="1" t="s">
        <v>98</v>
      </c>
    </row>
    <row r="35" spans="1:10" ht="28.5" customHeight="1">
      <c r="A35" s="1" t="s">
        <v>1</v>
      </c>
    </row>
    <row r="36" spans="1:10" ht="98.25" customHeight="1">
      <c r="A36" s="14" t="s">
        <v>3</v>
      </c>
      <c r="B36" s="17" t="s">
        <v>128</v>
      </c>
      <c r="C36" s="17" t="s">
        <v>129</v>
      </c>
      <c r="D36" s="14" t="s">
        <v>102</v>
      </c>
      <c r="E36" s="18" t="s">
        <v>4</v>
      </c>
      <c r="F36" s="42"/>
      <c r="G36" s="42"/>
      <c r="H36" s="2"/>
      <c r="I36" s="2"/>
      <c r="J36" s="2"/>
    </row>
    <row r="37" spans="1:10">
      <c r="A37" s="21" t="s">
        <v>37</v>
      </c>
      <c r="B37" s="5">
        <f>D37/C37</f>
        <v>61047.08474576271</v>
      </c>
      <c r="C37" s="6">
        <v>2.95</v>
      </c>
      <c r="D37" s="6">
        <v>180088.9</v>
      </c>
      <c r="E37" s="6"/>
      <c r="F37" s="43"/>
      <c r="G37" s="43"/>
    </row>
    <row r="38" spans="1:10">
      <c r="A38" s="22"/>
      <c r="B38" s="5">
        <f>D38/C38</f>
        <v>61523.684039087952</v>
      </c>
      <c r="C38" s="6">
        <v>3.07</v>
      </c>
      <c r="D38" s="6">
        <v>188877.71</v>
      </c>
      <c r="E38" s="6">
        <v>669.26</v>
      </c>
      <c r="F38" s="43"/>
      <c r="G38" s="43"/>
    </row>
    <row r="39" spans="1:10">
      <c r="A39" s="21" t="s">
        <v>38</v>
      </c>
      <c r="B39" s="5">
        <f t="shared" ref="B39:B48" si="0">D39/C39</f>
        <v>287.24004019859706</v>
      </c>
      <c r="C39" s="6">
        <v>1502.54</v>
      </c>
      <c r="D39" s="6">
        <v>431589.65</v>
      </c>
      <c r="E39" s="6"/>
      <c r="F39" s="43"/>
      <c r="G39" s="43"/>
    </row>
    <row r="40" spans="1:10">
      <c r="A40" s="22"/>
      <c r="B40" s="5">
        <f t="shared" si="0"/>
        <v>205.0100079861067</v>
      </c>
      <c r="C40" s="6">
        <v>1577.74</v>
      </c>
      <c r="D40" s="6">
        <v>323452.49</v>
      </c>
      <c r="E40" s="6"/>
      <c r="F40" s="43"/>
      <c r="G40" s="43"/>
    </row>
    <row r="41" spans="1:10" ht="16.5" customHeight="1">
      <c r="A41" s="21" t="s">
        <v>103</v>
      </c>
      <c r="B41" s="5">
        <f t="shared" si="0"/>
        <v>2093.5018137847642</v>
      </c>
      <c r="C41" s="6">
        <v>16.54</v>
      </c>
      <c r="D41" s="6">
        <v>34626.519999999997</v>
      </c>
      <c r="E41" s="6"/>
      <c r="F41" s="43"/>
      <c r="G41" s="43"/>
    </row>
    <row r="42" spans="1:10">
      <c r="A42" s="22"/>
      <c r="B42" s="5">
        <f t="shared" si="0"/>
        <v>2064.1636887608065</v>
      </c>
      <c r="C42" s="6">
        <v>17.350000000000001</v>
      </c>
      <c r="D42" s="6">
        <v>35813.24</v>
      </c>
      <c r="E42" s="6"/>
      <c r="F42" s="43"/>
      <c r="G42" s="43"/>
    </row>
    <row r="43" spans="1:10" ht="16.5" customHeight="1">
      <c r="A43" s="19" t="s">
        <v>104</v>
      </c>
      <c r="B43" s="5">
        <f t="shared" si="0"/>
        <v>1470.1783555018139</v>
      </c>
      <c r="C43" s="6">
        <v>16.54</v>
      </c>
      <c r="D43" s="6">
        <v>24316.75</v>
      </c>
      <c r="E43" s="6">
        <v>426.24</v>
      </c>
      <c r="F43" s="43"/>
      <c r="G43" s="43"/>
    </row>
    <row r="44" spans="1:10">
      <c r="A44" s="20"/>
      <c r="B44" s="5">
        <f t="shared" si="0"/>
        <v>1294.3077809798272</v>
      </c>
      <c r="C44" s="6">
        <v>17.350000000000001</v>
      </c>
      <c r="D44" s="6">
        <v>22456.240000000002</v>
      </c>
      <c r="E44" s="6">
        <v>43.47</v>
      </c>
      <c r="F44" s="43"/>
      <c r="G44" s="43"/>
    </row>
    <row r="45" spans="1:10" ht="15.75" customHeight="1">
      <c r="A45" s="19" t="s">
        <v>105</v>
      </c>
      <c r="B45" s="5">
        <f t="shared" si="0"/>
        <v>126.85998376083167</v>
      </c>
      <c r="C45" s="6">
        <v>1502.54</v>
      </c>
      <c r="D45" s="6">
        <v>190612.2</v>
      </c>
      <c r="E45" s="6">
        <v>1909.55</v>
      </c>
      <c r="F45" s="43"/>
      <c r="G45" s="43"/>
    </row>
    <row r="46" spans="1:10">
      <c r="A46" s="20"/>
      <c r="B46" s="5">
        <f t="shared" si="0"/>
        <v>117.13833711511403</v>
      </c>
      <c r="C46" s="6">
        <v>1577.74</v>
      </c>
      <c r="D46" s="6">
        <v>184813.84</v>
      </c>
      <c r="E46" s="6">
        <v>360.15</v>
      </c>
      <c r="F46" s="43"/>
      <c r="G46" s="43"/>
    </row>
    <row r="47" spans="1:10" ht="16.5" customHeight="1">
      <c r="A47" s="21" t="s">
        <v>106</v>
      </c>
      <c r="B47" s="5">
        <f t="shared" si="0"/>
        <v>3531.6694152923537</v>
      </c>
      <c r="C47" s="6">
        <v>26.68</v>
      </c>
      <c r="D47" s="6">
        <v>94224.94</v>
      </c>
      <c r="E47" s="6">
        <v>672.11</v>
      </c>
      <c r="F47" s="43"/>
      <c r="G47" s="43"/>
    </row>
    <row r="48" spans="1:10">
      <c r="A48" s="22"/>
      <c r="B48" s="5">
        <f t="shared" si="0"/>
        <v>3081.1124437781109</v>
      </c>
      <c r="C48" s="6">
        <v>26.68</v>
      </c>
      <c r="D48" s="6">
        <v>82204.08</v>
      </c>
      <c r="E48" s="6"/>
      <c r="F48" s="43"/>
      <c r="G48" s="43"/>
    </row>
    <row r="49" spans="1:7">
      <c r="A49" s="4" t="s">
        <v>68</v>
      </c>
      <c r="B49" s="5"/>
      <c r="C49" s="6"/>
      <c r="D49" s="6">
        <f>SUM(D37:D48)</f>
        <v>1793076.56</v>
      </c>
      <c r="E49" s="6">
        <f>SUM(E37:E48)</f>
        <v>4080.78</v>
      </c>
      <c r="F49" s="44"/>
      <c r="G49" s="44"/>
    </row>
    <row r="50" spans="1:7" ht="6" customHeight="1"/>
    <row r="52" spans="1:7">
      <c r="A52" s="1" t="s">
        <v>7</v>
      </c>
    </row>
    <row r="54" spans="1:7" ht="64.5" customHeight="1">
      <c r="A54" s="9" t="s">
        <v>8</v>
      </c>
      <c r="B54" s="30" t="s">
        <v>9</v>
      </c>
      <c r="C54" s="31"/>
      <c r="D54" s="30" t="s">
        <v>10</v>
      </c>
      <c r="E54" s="31"/>
      <c r="F54" s="30" t="s">
        <v>11</v>
      </c>
      <c r="G54" s="31"/>
    </row>
    <row r="55" spans="1:7" ht="43.5" customHeight="1">
      <c r="A55" s="9">
        <v>1</v>
      </c>
      <c r="B55" s="32" t="s">
        <v>156</v>
      </c>
      <c r="C55" s="32"/>
      <c r="D55" s="33" t="s">
        <v>12</v>
      </c>
      <c r="E55" s="33"/>
      <c r="F55" s="34">
        <f>0.58*H4*D7</f>
        <v>27372.287999999997</v>
      </c>
      <c r="G55" s="34"/>
    </row>
    <row r="56" spans="1:7" ht="31.5" customHeight="1">
      <c r="A56" s="9">
        <v>2</v>
      </c>
      <c r="B56" s="32" t="s">
        <v>13</v>
      </c>
      <c r="C56" s="32"/>
      <c r="D56" s="33" t="s">
        <v>12</v>
      </c>
      <c r="E56" s="33"/>
      <c r="F56" s="34">
        <f>1.82*H4*D7</f>
        <v>85892.351999999999</v>
      </c>
      <c r="G56" s="34"/>
    </row>
    <row r="57" spans="1:7">
      <c r="A57" s="12">
        <v>3</v>
      </c>
      <c r="B57" s="32" t="s">
        <v>14</v>
      </c>
      <c r="C57" s="32"/>
      <c r="D57" s="33" t="s">
        <v>15</v>
      </c>
      <c r="E57" s="33"/>
      <c r="F57" s="34">
        <f>0.16*H4*D7</f>
        <v>7550.9759999999997</v>
      </c>
      <c r="G57" s="34"/>
    </row>
    <row r="58" spans="1:7" ht="65.25" customHeight="1">
      <c r="A58" s="12">
        <v>4</v>
      </c>
      <c r="B58" s="32" t="s">
        <v>16</v>
      </c>
      <c r="C58" s="32"/>
      <c r="D58" s="30" t="s">
        <v>157</v>
      </c>
      <c r="E58" s="31"/>
      <c r="F58" s="34">
        <f>0.84*H4*C6</f>
        <v>40449.024000000005</v>
      </c>
      <c r="G58" s="34"/>
    </row>
    <row r="59" spans="1:7" ht="61.5" customHeight="1">
      <c r="A59" s="12">
        <v>5</v>
      </c>
      <c r="B59" s="32" t="s">
        <v>17</v>
      </c>
      <c r="C59" s="32"/>
      <c r="D59" s="33" t="s">
        <v>18</v>
      </c>
      <c r="E59" s="33"/>
      <c r="F59" s="34">
        <f>1.11*H4*C6</f>
        <v>53450.496000000006</v>
      </c>
      <c r="G59" s="34"/>
    </row>
    <row r="60" spans="1:7" ht="29.25" customHeight="1">
      <c r="A60" s="12">
        <v>6</v>
      </c>
      <c r="B60" s="32" t="s">
        <v>19</v>
      </c>
      <c r="C60" s="32"/>
      <c r="D60" s="33" t="s">
        <v>64</v>
      </c>
      <c r="E60" s="33"/>
      <c r="F60" s="34"/>
      <c r="G60" s="34"/>
    </row>
    <row r="61" spans="1:7" ht="29.25" customHeight="1">
      <c r="A61" s="12">
        <v>7</v>
      </c>
      <c r="B61" s="32" t="s">
        <v>20</v>
      </c>
      <c r="C61" s="32"/>
      <c r="D61" s="30" t="s">
        <v>64</v>
      </c>
      <c r="E61" s="31"/>
      <c r="F61" s="34">
        <f>2.35*7*D7</f>
        <v>64694.559999999998</v>
      </c>
      <c r="G61" s="34"/>
    </row>
    <row r="62" spans="1:7" ht="48" customHeight="1">
      <c r="A62" s="12">
        <v>8</v>
      </c>
      <c r="B62" s="32" t="s">
        <v>21</v>
      </c>
      <c r="C62" s="32"/>
      <c r="D62" s="30" t="s">
        <v>72</v>
      </c>
      <c r="E62" s="31"/>
      <c r="F62" s="34">
        <f>0.28*H4*C6</f>
        <v>13483.008000000002</v>
      </c>
      <c r="G62" s="34"/>
    </row>
    <row r="63" spans="1:7" ht="31.5" customHeight="1">
      <c r="A63" s="9"/>
      <c r="B63" s="32" t="s">
        <v>22</v>
      </c>
      <c r="C63" s="32"/>
      <c r="D63" s="33"/>
      <c r="E63" s="33"/>
      <c r="F63" s="34">
        <f>SUM(F55:G62)</f>
        <v>292892.70400000003</v>
      </c>
      <c r="G63" s="34"/>
    </row>
    <row r="65" spans="1:7">
      <c r="A65" s="1" t="s">
        <v>23</v>
      </c>
    </row>
    <row r="67" spans="1:7" ht="44.25" customHeight="1">
      <c r="A67" s="9" t="s">
        <v>8</v>
      </c>
      <c r="B67" s="33" t="s">
        <v>24</v>
      </c>
      <c r="C67" s="33"/>
      <c r="D67" s="30" t="s">
        <v>25</v>
      </c>
      <c r="E67" s="31"/>
      <c r="F67" s="30" t="s">
        <v>26</v>
      </c>
      <c r="G67" s="31"/>
    </row>
    <row r="68" spans="1:7" ht="30.75" customHeight="1">
      <c r="A68" s="9">
        <v>1</v>
      </c>
      <c r="B68" s="35" t="s">
        <v>110</v>
      </c>
      <c r="C68" s="35"/>
      <c r="D68" s="28" t="s">
        <v>111</v>
      </c>
      <c r="E68" s="28"/>
      <c r="F68" s="26">
        <v>4190.59</v>
      </c>
      <c r="G68" s="27"/>
    </row>
    <row r="69" spans="1:7">
      <c r="A69" s="9">
        <v>2</v>
      </c>
      <c r="B69" s="35" t="s">
        <v>112</v>
      </c>
      <c r="C69" s="35"/>
      <c r="D69" s="28" t="s">
        <v>111</v>
      </c>
      <c r="E69" s="28"/>
      <c r="F69" s="26">
        <v>1154.5</v>
      </c>
      <c r="G69" s="27"/>
    </row>
    <row r="70" spans="1:7" ht="35.25" customHeight="1">
      <c r="A70" s="16">
        <v>3</v>
      </c>
      <c r="B70" s="35" t="s">
        <v>113</v>
      </c>
      <c r="C70" s="35"/>
      <c r="D70" s="28" t="s">
        <v>114</v>
      </c>
      <c r="E70" s="28"/>
      <c r="F70" s="26">
        <v>4940.62</v>
      </c>
      <c r="G70" s="27"/>
    </row>
    <row r="71" spans="1:7" ht="39" customHeight="1">
      <c r="A71" s="16">
        <v>4</v>
      </c>
      <c r="B71" s="35" t="s">
        <v>115</v>
      </c>
      <c r="C71" s="35"/>
      <c r="D71" s="28" t="s">
        <v>114</v>
      </c>
      <c r="E71" s="28"/>
      <c r="F71" s="26">
        <v>5492.83</v>
      </c>
      <c r="G71" s="27"/>
    </row>
    <row r="72" spans="1:7" ht="38.25" customHeight="1">
      <c r="A72" s="16">
        <v>5</v>
      </c>
      <c r="B72" s="35" t="s">
        <v>116</v>
      </c>
      <c r="C72" s="35"/>
      <c r="D72" s="28" t="s">
        <v>114</v>
      </c>
      <c r="E72" s="28"/>
      <c r="F72" s="26">
        <v>1895.87</v>
      </c>
      <c r="G72" s="27"/>
    </row>
    <row r="73" spans="1:7" ht="39" customHeight="1">
      <c r="A73" s="16">
        <v>6</v>
      </c>
      <c r="B73" s="35" t="s">
        <v>117</v>
      </c>
      <c r="C73" s="35"/>
      <c r="D73" s="28" t="s">
        <v>114</v>
      </c>
      <c r="E73" s="28"/>
      <c r="F73" s="26">
        <v>2206.79</v>
      </c>
      <c r="G73" s="27"/>
    </row>
    <row r="74" spans="1:7" ht="30.75" customHeight="1">
      <c r="A74" s="16">
        <v>7</v>
      </c>
      <c r="B74" s="35" t="s">
        <v>118</v>
      </c>
      <c r="C74" s="35"/>
      <c r="D74" s="28" t="s">
        <v>114</v>
      </c>
      <c r="E74" s="28"/>
      <c r="F74" s="26">
        <v>3791.75</v>
      </c>
      <c r="G74" s="27"/>
    </row>
    <row r="75" spans="1:7" ht="33" customHeight="1">
      <c r="A75" s="16">
        <v>8</v>
      </c>
      <c r="B75" s="35" t="s">
        <v>119</v>
      </c>
      <c r="C75" s="35"/>
      <c r="D75" s="28" t="s">
        <v>114</v>
      </c>
      <c r="E75" s="28"/>
      <c r="F75" s="26">
        <v>55543</v>
      </c>
      <c r="G75" s="27"/>
    </row>
    <row r="76" spans="1:7" ht="31.5" customHeight="1">
      <c r="A76" s="16">
        <v>9</v>
      </c>
      <c r="B76" s="35" t="s">
        <v>120</v>
      </c>
      <c r="C76" s="35"/>
      <c r="D76" s="28" t="s">
        <v>121</v>
      </c>
      <c r="E76" s="28"/>
      <c r="F76" s="26">
        <v>6256.89</v>
      </c>
      <c r="G76" s="27"/>
    </row>
    <row r="77" spans="1:7" ht="31.5" customHeight="1">
      <c r="A77" s="16">
        <v>10</v>
      </c>
      <c r="B77" s="35" t="s">
        <v>122</v>
      </c>
      <c r="C77" s="35"/>
      <c r="D77" s="28" t="s">
        <v>121</v>
      </c>
      <c r="E77" s="28"/>
      <c r="F77" s="26">
        <v>5043.3900000000003</v>
      </c>
      <c r="G77" s="27"/>
    </row>
    <row r="78" spans="1:7">
      <c r="A78" s="16">
        <v>11</v>
      </c>
      <c r="B78" s="35" t="s">
        <v>123</v>
      </c>
      <c r="C78" s="35"/>
      <c r="D78" s="28" t="s">
        <v>121</v>
      </c>
      <c r="E78" s="28"/>
      <c r="F78" s="26">
        <v>3966.27</v>
      </c>
      <c r="G78" s="27"/>
    </row>
    <row r="79" spans="1:7">
      <c r="A79" s="16">
        <v>12</v>
      </c>
      <c r="B79" s="35" t="s">
        <v>123</v>
      </c>
      <c r="C79" s="35"/>
      <c r="D79" s="28" t="s">
        <v>121</v>
      </c>
      <c r="E79" s="28"/>
      <c r="F79" s="26">
        <v>3966.27</v>
      </c>
      <c r="G79" s="27"/>
    </row>
    <row r="80" spans="1:7" ht="30.75" customHeight="1">
      <c r="A80" s="16">
        <v>13</v>
      </c>
      <c r="B80" s="35" t="s">
        <v>117</v>
      </c>
      <c r="C80" s="35"/>
      <c r="D80" s="28" t="s">
        <v>121</v>
      </c>
      <c r="E80" s="28"/>
      <c r="F80" s="26">
        <v>5054.7</v>
      </c>
      <c r="G80" s="27"/>
    </row>
    <row r="81" spans="1:7" ht="33" customHeight="1">
      <c r="A81" s="16">
        <v>14</v>
      </c>
      <c r="B81" s="35" t="s">
        <v>124</v>
      </c>
      <c r="C81" s="35"/>
      <c r="D81" s="28" t="s">
        <v>121</v>
      </c>
      <c r="E81" s="28"/>
      <c r="F81" s="26">
        <v>1040.6500000000001</v>
      </c>
      <c r="G81" s="27"/>
    </row>
    <row r="82" spans="1:7" ht="36.75" customHeight="1">
      <c r="A82" s="16">
        <v>15</v>
      </c>
      <c r="B82" s="35" t="s">
        <v>124</v>
      </c>
      <c r="C82" s="35"/>
      <c r="D82" s="28" t="s">
        <v>121</v>
      </c>
      <c r="E82" s="28"/>
      <c r="F82" s="26">
        <v>1559.69</v>
      </c>
      <c r="G82" s="27"/>
    </row>
    <row r="83" spans="1:7" ht="31.5" customHeight="1">
      <c r="A83" s="16">
        <v>16</v>
      </c>
      <c r="B83" s="35" t="s">
        <v>117</v>
      </c>
      <c r="C83" s="35"/>
      <c r="D83" s="28" t="s">
        <v>125</v>
      </c>
      <c r="E83" s="28"/>
      <c r="F83" s="26">
        <v>5977.1</v>
      </c>
      <c r="G83" s="27"/>
    </row>
    <row r="84" spans="1:7" ht="36.75" customHeight="1">
      <c r="A84" s="16">
        <v>17</v>
      </c>
      <c r="B84" s="35" t="s">
        <v>126</v>
      </c>
      <c r="C84" s="35"/>
      <c r="D84" s="28" t="s">
        <v>127</v>
      </c>
      <c r="E84" s="28"/>
      <c r="F84" s="26">
        <v>3914.62</v>
      </c>
      <c r="G84" s="27"/>
    </row>
    <row r="85" spans="1:7" ht="42" customHeight="1">
      <c r="A85" s="16">
        <v>18</v>
      </c>
      <c r="B85" s="35" t="s">
        <v>130</v>
      </c>
      <c r="C85" s="35"/>
      <c r="D85" s="28" t="s">
        <v>131</v>
      </c>
      <c r="E85" s="28"/>
      <c r="F85" s="26">
        <v>2737.64</v>
      </c>
      <c r="G85" s="27"/>
    </row>
    <row r="86" spans="1:7" ht="18.75" customHeight="1">
      <c r="A86" s="16">
        <v>19</v>
      </c>
      <c r="B86" s="35" t="s">
        <v>132</v>
      </c>
      <c r="C86" s="35"/>
      <c r="D86" s="28" t="s">
        <v>133</v>
      </c>
      <c r="E86" s="28"/>
      <c r="F86" s="26">
        <v>112954</v>
      </c>
      <c r="G86" s="27"/>
    </row>
    <row r="87" spans="1:7" ht="32.25" customHeight="1">
      <c r="A87" s="16">
        <v>20</v>
      </c>
      <c r="B87" s="35" t="s">
        <v>134</v>
      </c>
      <c r="C87" s="35"/>
      <c r="D87" s="28" t="s">
        <v>133</v>
      </c>
      <c r="E87" s="28"/>
      <c r="F87" s="26">
        <v>5024</v>
      </c>
      <c r="G87" s="27"/>
    </row>
    <row r="88" spans="1:7" ht="33" customHeight="1">
      <c r="A88" s="16">
        <v>21</v>
      </c>
      <c r="B88" s="35" t="s">
        <v>135</v>
      </c>
      <c r="C88" s="35"/>
      <c r="D88" s="28" t="s">
        <v>133</v>
      </c>
      <c r="E88" s="28"/>
      <c r="F88" s="26">
        <v>1006.77</v>
      </c>
      <c r="G88" s="27"/>
    </row>
    <row r="89" spans="1:7" ht="31.5" customHeight="1">
      <c r="A89" s="16">
        <v>22</v>
      </c>
      <c r="B89" s="35" t="s">
        <v>136</v>
      </c>
      <c r="C89" s="35"/>
      <c r="D89" s="28" t="s">
        <v>137</v>
      </c>
      <c r="E89" s="28"/>
      <c r="F89" s="26">
        <v>3055.82</v>
      </c>
      <c r="G89" s="27"/>
    </row>
    <row r="90" spans="1:7" ht="35.25" customHeight="1">
      <c r="A90" s="16">
        <v>23</v>
      </c>
      <c r="B90" s="35" t="s">
        <v>138</v>
      </c>
      <c r="C90" s="35"/>
      <c r="D90" s="28" t="s">
        <v>137</v>
      </c>
      <c r="E90" s="28"/>
      <c r="F90" s="26">
        <v>3267.31</v>
      </c>
      <c r="G90" s="27"/>
    </row>
    <row r="91" spans="1:7" ht="33.75" customHeight="1">
      <c r="A91" s="16">
        <v>24</v>
      </c>
      <c r="B91" s="35" t="s">
        <v>139</v>
      </c>
      <c r="C91" s="35"/>
      <c r="D91" s="28" t="s">
        <v>137</v>
      </c>
      <c r="E91" s="28"/>
      <c r="F91" s="26">
        <v>2766.1</v>
      </c>
      <c r="G91" s="27"/>
    </row>
    <row r="92" spans="1:7">
      <c r="A92" s="16">
        <v>25</v>
      </c>
      <c r="B92" s="35" t="s">
        <v>140</v>
      </c>
      <c r="C92" s="35"/>
      <c r="D92" s="28" t="s">
        <v>137</v>
      </c>
      <c r="E92" s="28"/>
      <c r="F92" s="26">
        <v>2806.93</v>
      </c>
      <c r="G92" s="27"/>
    </row>
    <row r="93" spans="1:7" ht="30.75" customHeight="1">
      <c r="A93" s="16">
        <v>26</v>
      </c>
      <c r="B93" s="35" t="s">
        <v>141</v>
      </c>
      <c r="C93" s="35"/>
      <c r="D93" s="28" t="s">
        <v>137</v>
      </c>
      <c r="E93" s="28"/>
      <c r="F93" s="26">
        <v>4643.6000000000004</v>
      </c>
      <c r="G93" s="27"/>
    </row>
    <row r="94" spans="1:7" ht="31.5" customHeight="1">
      <c r="A94" s="16">
        <v>27</v>
      </c>
      <c r="B94" s="35" t="s">
        <v>142</v>
      </c>
      <c r="C94" s="35"/>
      <c r="D94" s="28" t="s">
        <v>137</v>
      </c>
      <c r="E94" s="28"/>
      <c r="F94" s="26">
        <v>2952.53</v>
      </c>
      <c r="G94" s="27"/>
    </row>
    <row r="95" spans="1:7">
      <c r="A95" s="16">
        <v>28</v>
      </c>
      <c r="B95" s="35" t="s">
        <v>112</v>
      </c>
      <c r="C95" s="35"/>
      <c r="D95" s="28" t="s">
        <v>137</v>
      </c>
      <c r="E95" s="28"/>
      <c r="F95" s="26">
        <v>593.78</v>
      </c>
      <c r="G95" s="27"/>
    </row>
    <row r="96" spans="1:7">
      <c r="A96" s="16">
        <v>29</v>
      </c>
      <c r="B96" s="35" t="s">
        <v>143</v>
      </c>
      <c r="C96" s="35"/>
      <c r="D96" s="28" t="s">
        <v>144</v>
      </c>
      <c r="E96" s="28"/>
      <c r="F96" s="26">
        <v>1427</v>
      </c>
      <c r="G96" s="27"/>
    </row>
    <row r="97" spans="1:7" ht="34.5" customHeight="1">
      <c r="A97" s="16">
        <v>30</v>
      </c>
      <c r="B97" s="35" t="s">
        <v>145</v>
      </c>
      <c r="C97" s="35"/>
      <c r="D97" s="28" t="s">
        <v>144</v>
      </c>
      <c r="E97" s="28"/>
      <c r="F97" s="26">
        <v>3944.99</v>
      </c>
      <c r="G97" s="27"/>
    </row>
    <row r="98" spans="1:7" ht="20.25" customHeight="1">
      <c r="A98" s="16">
        <v>31</v>
      </c>
      <c r="B98" s="35" t="s">
        <v>151</v>
      </c>
      <c r="C98" s="35"/>
      <c r="D98" s="28" t="s">
        <v>152</v>
      </c>
      <c r="E98" s="28"/>
      <c r="F98" s="26">
        <v>3435.55</v>
      </c>
      <c r="G98" s="27"/>
    </row>
    <row r="99" spans="1:7" ht="30.75" customHeight="1">
      <c r="A99" s="16">
        <v>32</v>
      </c>
      <c r="B99" s="35" t="s">
        <v>153</v>
      </c>
      <c r="C99" s="35"/>
      <c r="D99" s="28" t="s">
        <v>154</v>
      </c>
      <c r="E99" s="28"/>
      <c r="F99" s="26">
        <v>2958</v>
      </c>
      <c r="G99" s="27"/>
    </row>
    <row r="100" spans="1:7" ht="32.25" customHeight="1">
      <c r="A100" s="16">
        <v>33</v>
      </c>
      <c r="B100" s="35" t="s">
        <v>120</v>
      </c>
      <c r="C100" s="35"/>
      <c r="D100" s="28" t="s">
        <v>154</v>
      </c>
      <c r="E100" s="28"/>
      <c r="F100" s="26">
        <v>3423.8</v>
      </c>
      <c r="G100" s="27"/>
    </row>
    <row r="101" spans="1:7" ht="49.5" customHeight="1">
      <c r="A101" s="16">
        <v>34</v>
      </c>
      <c r="B101" s="35" t="s">
        <v>155</v>
      </c>
      <c r="C101" s="35"/>
      <c r="D101" s="28" t="s">
        <v>154</v>
      </c>
      <c r="E101" s="28"/>
      <c r="F101" s="26">
        <v>3226.51</v>
      </c>
      <c r="G101" s="27"/>
    </row>
    <row r="102" spans="1:7" ht="45.75" customHeight="1">
      <c r="A102" s="9"/>
      <c r="B102" s="40" t="s">
        <v>70</v>
      </c>
      <c r="C102" s="41"/>
      <c r="D102" s="30"/>
      <c r="E102" s="31"/>
      <c r="F102" s="36">
        <f>SUM(F68:G101)</f>
        <v>276219.86</v>
      </c>
      <c r="G102" s="31"/>
    </row>
    <row r="104" spans="1:7">
      <c r="A104" s="1" t="s">
        <v>27</v>
      </c>
      <c r="D104" s="7">
        <f>3.4*H4*C6</f>
        <v>163722.23999999999</v>
      </c>
      <c r="E104" s="1" t="s">
        <v>28</v>
      </c>
    </row>
    <row r="105" spans="1:7">
      <c r="A105" s="1" t="s">
        <v>29</v>
      </c>
      <c r="D105" s="7">
        <f>F109*5.3%</f>
        <v>34865.483960000005</v>
      </c>
      <c r="E105" s="1" t="s">
        <v>28</v>
      </c>
    </row>
    <row r="107" spans="1:7">
      <c r="A107" s="1" t="s">
        <v>41</v>
      </c>
    </row>
    <row r="108" spans="1:7">
      <c r="A108" s="1" t="s">
        <v>149</v>
      </c>
    </row>
    <row r="109" spans="1:7">
      <c r="B109" s="1" t="s">
        <v>40</v>
      </c>
      <c r="F109" s="7">
        <f>343569.36+314269.96</f>
        <v>657839.32000000007</v>
      </c>
      <c r="G109" s="1" t="s">
        <v>28</v>
      </c>
    </row>
    <row r="111" spans="1:7">
      <c r="A111" s="1" t="s">
        <v>150</v>
      </c>
    </row>
    <row r="112" spans="1:7">
      <c r="B112" s="1" t="s">
        <v>39</v>
      </c>
      <c r="F112" s="7">
        <f>F63+F102+D104</f>
        <v>732834.804</v>
      </c>
      <c r="G112" s="1" t="s">
        <v>28</v>
      </c>
    </row>
    <row r="114" spans="1:7" ht="30" customHeight="1">
      <c r="A114" s="1" t="s">
        <v>30</v>
      </c>
    </row>
    <row r="115" spans="1:7" ht="32.25" customHeight="1"/>
    <row r="116" spans="1:7" ht="28.5" customHeight="1">
      <c r="A116" s="8" t="s">
        <v>31</v>
      </c>
      <c r="B116" s="37" t="s">
        <v>32</v>
      </c>
      <c r="C116" s="37"/>
      <c r="D116" s="8" t="s">
        <v>33</v>
      </c>
      <c r="E116" s="37" t="s">
        <v>34</v>
      </c>
      <c r="F116" s="37"/>
      <c r="G116" s="8" t="s">
        <v>35</v>
      </c>
    </row>
    <row r="117" spans="1:7" ht="33.75" customHeight="1">
      <c r="A117" s="38" t="s">
        <v>36</v>
      </c>
      <c r="B117" s="39" t="s">
        <v>54</v>
      </c>
      <c r="C117" s="39"/>
      <c r="D117" s="10">
        <v>18</v>
      </c>
      <c r="E117" s="39" t="s">
        <v>56</v>
      </c>
      <c r="F117" s="39"/>
      <c r="G117" s="10">
        <v>18</v>
      </c>
    </row>
    <row r="118" spans="1:7" ht="43.5" customHeight="1">
      <c r="A118" s="38"/>
      <c r="B118" s="39" t="s">
        <v>42</v>
      </c>
      <c r="C118" s="39"/>
      <c r="D118" s="10">
        <v>4</v>
      </c>
      <c r="E118" s="39" t="s">
        <v>56</v>
      </c>
      <c r="F118" s="39"/>
      <c r="G118" s="10">
        <v>4</v>
      </c>
    </row>
    <row r="119" spans="1:7" ht="69" customHeight="1">
      <c r="A119" s="38"/>
      <c r="B119" s="39" t="s">
        <v>43</v>
      </c>
      <c r="C119" s="39"/>
      <c r="D119" s="10"/>
      <c r="E119" s="39" t="s">
        <v>56</v>
      </c>
      <c r="F119" s="39"/>
      <c r="G119" s="10"/>
    </row>
    <row r="120" spans="1:7" ht="37.5" customHeight="1">
      <c r="A120" s="10" t="s">
        <v>44</v>
      </c>
      <c r="B120" s="39" t="s">
        <v>45</v>
      </c>
      <c r="C120" s="39"/>
      <c r="D120" s="10"/>
      <c r="E120" s="39" t="s">
        <v>57</v>
      </c>
      <c r="F120" s="39"/>
      <c r="G120" s="10"/>
    </row>
    <row r="121" spans="1:7" ht="60" customHeight="1">
      <c r="A121" s="38" t="s">
        <v>46</v>
      </c>
      <c r="B121" s="39" t="s">
        <v>55</v>
      </c>
      <c r="C121" s="39"/>
      <c r="D121" s="10"/>
      <c r="E121" s="39" t="s">
        <v>58</v>
      </c>
      <c r="F121" s="39"/>
      <c r="G121" s="10"/>
    </row>
    <row r="122" spans="1:7" ht="33" customHeight="1">
      <c r="A122" s="38"/>
      <c r="B122" s="39" t="s">
        <v>47</v>
      </c>
      <c r="C122" s="39"/>
      <c r="D122" s="10"/>
      <c r="E122" s="39" t="s">
        <v>59</v>
      </c>
      <c r="F122" s="39"/>
      <c r="G122" s="10"/>
    </row>
    <row r="123" spans="1:7" ht="42.75" customHeight="1">
      <c r="A123" s="38"/>
      <c r="B123" s="39" t="s">
        <v>51</v>
      </c>
      <c r="C123" s="39"/>
      <c r="D123" s="10">
        <v>15</v>
      </c>
      <c r="E123" s="39" t="s">
        <v>60</v>
      </c>
      <c r="F123" s="39"/>
      <c r="G123" s="10">
        <v>15</v>
      </c>
    </row>
    <row r="124" spans="1:7" ht="36" customHeight="1">
      <c r="A124" s="38"/>
      <c r="B124" s="39" t="s">
        <v>52</v>
      </c>
      <c r="C124" s="39"/>
      <c r="D124" s="10"/>
      <c r="E124" s="39" t="s">
        <v>61</v>
      </c>
      <c r="F124" s="39"/>
      <c r="G124" s="10"/>
    </row>
    <row r="125" spans="1:7">
      <c r="A125" s="38"/>
      <c r="B125" s="39" t="s">
        <v>53</v>
      </c>
      <c r="C125" s="39"/>
      <c r="D125" s="10"/>
      <c r="E125" s="39" t="s">
        <v>62</v>
      </c>
      <c r="F125" s="39"/>
      <c r="G125" s="10"/>
    </row>
    <row r="126" spans="1:7">
      <c r="A126" s="38"/>
      <c r="B126" s="39" t="s">
        <v>48</v>
      </c>
      <c r="C126" s="39"/>
      <c r="D126" s="10"/>
      <c r="E126" s="39" t="s">
        <v>63</v>
      </c>
      <c r="F126" s="39"/>
      <c r="G126" s="10"/>
    </row>
    <row r="127" spans="1:7">
      <c r="A127" s="38"/>
      <c r="B127" s="39" t="s">
        <v>49</v>
      </c>
      <c r="C127" s="39"/>
      <c r="D127" s="10"/>
      <c r="E127" s="39" t="s">
        <v>58</v>
      </c>
      <c r="F127" s="39"/>
      <c r="G127" s="10"/>
    </row>
    <row r="128" spans="1:7">
      <c r="A128" s="38"/>
      <c r="B128" s="39" t="s">
        <v>50</v>
      </c>
      <c r="C128" s="39"/>
      <c r="D128" s="10">
        <v>3</v>
      </c>
      <c r="E128" s="39"/>
      <c r="F128" s="39"/>
      <c r="G128" s="10">
        <v>3</v>
      </c>
    </row>
    <row r="131" spans="1:6">
      <c r="A131" s="1" t="s">
        <v>66</v>
      </c>
      <c r="F131" s="1" t="s">
        <v>65</v>
      </c>
    </row>
    <row r="133" spans="1:6">
      <c r="A133" s="1" t="s">
        <v>69</v>
      </c>
      <c r="F133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07">
    <mergeCell ref="B120:C120"/>
    <mergeCell ref="E120:F120"/>
    <mergeCell ref="A121:A128"/>
    <mergeCell ref="B121:C121"/>
    <mergeCell ref="E121:F121"/>
    <mergeCell ref="B122:C122"/>
    <mergeCell ref="E122:F122"/>
    <mergeCell ref="B123:C123"/>
    <mergeCell ref="E123:F123"/>
    <mergeCell ref="B127:C127"/>
    <mergeCell ref="E127:F127"/>
    <mergeCell ref="B128:C128"/>
    <mergeCell ref="E128:F128"/>
    <mergeCell ref="B124:C124"/>
    <mergeCell ref="E124:F124"/>
    <mergeCell ref="B125:C125"/>
    <mergeCell ref="E125:F125"/>
    <mergeCell ref="B126:C126"/>
    <mergeCell ref="E126:F126"/>
    <mergeCell ref="F102:G102"/>
    <mergeCell ref="B116:C116"/>
    <mergeCell ref="E116:F116"/>
    <mergeCell ref="A117:A119"/>
    <mergeCell ref="B117:C117"/>
    <mergeCell ref="E117:F117"/>
    <mergeCell ref="B118:C118"/>
    <mergeCell ref="E118:F118"/>
    <mergeCell ref="B119:C119"/>
    <mergeCell ref="E119:F119"/>
    <mergeCell ref="B102:C102"/>
    <mergeCell ref="D102:E102"/>
    <mergeCell ref="B101:C101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8:C78"/>
    <mergeCell ref="B79:C79"/>
    <mergeCell ref="B80:C80"/>
    <mergeCell ref="B81:C81"/>
    <mergeCell ref="B82:C82"/>
    <mergeCell ref="B74:C74"/>
    <mergeCell ref="B75:C75"/>
    <mergeCell ref="B76:C76"/>
    <mergeCell ref="B77:C77"/>
    <mergeCell ref="B70:C70"/>
    <mergeCell ref="B71:C71"/>
    <mergeCell ref="B72:C72"/>
    <mergeCell ref="B73:C73"/>
    <mergeCell ref="B67:C67"/>
    <mergeCell ref="D67:E67"/>
    <mergeCell ref="F67:G67"/>
    <mergeCell ref="B68:C68"/>
    <mergeCell ref="B69:C69"/>
    <mergeCell ref="B63:C63"/>
    <mergeCell ref="D63:E63"/>
    <mergeCell ref="F63:G63"/>
    <mergeCell ref="D68:E68"/>
    <mergeCell ref="D69:E69"/>
    <mergeCell ref="F68:G68"/>
    <mergeCell ref="F69:G69"/>
    <mergeCell ref="D61:E61"/>
    <mergeCell ref="F61:G61"/>
    <mergeCell ref="B58:C58"/>
    <mergeCell ref="D58:E58"/>
    <mergeCell ref="F58:G58"/>
    <mergeCell ref="B59:C59"/>
    <mergeCell ref="D59:E59"/>
    <mergeCell ref="F59:G59"/>
    <mergeCell ref="B62:C62"/>
    <mergeCell ref="D62:E62"/>
    <mergeCell ref="F62:G62"/>
    <mergeCell ref="A1:G1"/>
    <mergeCell ref="A2:G2"/>
    <mergeCell ref="A3:G3"/>
    <mergeCell ref="A4:G4"/>
    <mergeCell ref="B54:C54"/>
    <mergeCell ref="D54:E54"/>
    <mergeCell ref="F54:G54"/>
    <mergeCell ref="D75:E75"/>
    <mergeCell ref="D76:E76"/>
    <mergeCell ref="F75:G75"/>
    <mergeCell ref="F76:G76"/>
    <mergeCell ref="B57:C57"/>
    <mergeCell ref="D57:E57"/>
    <mergeCell ref="F57:G57"/>
    <mergeCell ref="B55:C55"/>
    <mergeCell ref="D55:E55"/>
    <mergeCell ref="F55:G55"/>
    <mergeCell ref="B56:C56"/>
    <mergeCell ref="D56:E56"/>
    <mergeCell ref="F56:G56"/>
    <mergeCell ref="B60:C60"/>
    <mergeCell ref="D60:E60"/>
    <mergeCell ref="F60:G60"/>
    <mergeCell ref="B61:C61"/>
    <mergeCell ref="D77:E77"/>
    <mergeCell ref="D78:E78"/>
    <mergeCell ref="D79:E79"/>
    <mergeCell ref="D80:E80"/>
    <mergeCell ref="D81:E81"/>
    <mergeCell ref="D82:E82"/>
    <mergeCell ref="D70:E70"/>
    <mergeCell ref="D71:E71"/>
    <mergeCell ref="D72:E72"/>
    <mergeCell ref="D73:E73"/>
    <mergeCell ref="D74:E74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101:E10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F77:G77"/>
    <mergeCell ref="F78:G78"/>
    <mergeCell ref="F79:G79"/>
    <mergeCell ref="F80:G80"/>
    <mergeCell ref="F81:G81"/>
    <mergeCell ref="F82:G82"/>
    <mergeCell ref="F70:G70"/>
    <mergeCell ref="F71:G71"/>
    <mergeCell ref="F72:G72"/>
    <mergeCell ref="F73:G73"/>
    <mergeCell ref="F74:G74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101:G10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4:B24"/>
    <mergeCell ref="C24:D24"/>
    <mergeCell ref="E24:F24"/>
    <mergeCell ref="C25:D25"/>
    <mergeCell ref="E25:F25"/>
    <mergeCell ref="C26:D26"/>
    <mergeCell ref="E26:F26"/>
    <mergeCell ref="C27:D27"/>
    <mergeCell ref="E27:F27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  <mergeCell ref="A43:A44"/>
    <mergeCell ref="F43:F44"/>
    <mergeCell ref="G43:G44"/>
    <mergeCell ref="A45:A46"/>
    <mergeCell ref="F45:F46"/>
    <mergeCell ref="G45:G46"/>
    <mergeCell ref="A47:A48"/>
    <mergeCell ref="F47:F48"/>
    <mergeCell ref="G47:G48"/>
  </mergeCells>
  <pageMargins left="0.2" right="0.2" top="0.47" bottom="0.4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2015-03-10T13:33:11Z</dcterms:modified>
</cp:coreProperties>
</file>