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2" i="11"/>
  <c r="D68" s="1"/>
  <c r="F55"/>
  <c r="F50"/>
  <c r="F49"/>
  <c r="F51"/>
  <c r="E43"/>
  <c r="D43"/>
  <c r="B42"/>
  <c r="B41"/>
  <c r="B40"/>
  <c r="B39"/>
  <c r="B38"/>
  <c r="B37"/>
  <c r="B36"/>
  <c r="B35"/>
  <c r="C6"/>
  <c r="F52" s="1"/>
  <c r="D67" l="1"/>
  <c r="F53"/>
  <c r="F56"/>
  <c r="F65"/>
  <c r="F57" l="1"/>
  <c r="F75" s="1"/>
</calcChain>
</file>

<file path=xl/sharedStrings.xml><?xml version="1.0" encoding="utf-8"?>
<sst xmlns="http://schemas.openxmlformats.org/spreadsheetml/2006/main" count="136" uniqueCount="119">
  <si>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</si>
  <si>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</si>
  <si>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</si>
  <si>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</si>
  <si>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</si>
  <si>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</si>
  <si>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</si>
  <si>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</si>
  <si>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</si>
  <si>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</si>
  <si>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</si>
  <si>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</si>
  <si>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</si>
  <si>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</si>
  <si>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</si>
  <si>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</si>
  <si>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</si>
  <si>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</si>
  <si>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</si>
  <si>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</si>
  <si>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</si>
  <si>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</si>
  <si>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</si>
  <si>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</si>
  <si>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</si>
  <si>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</si>
  <si>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</si>
  <si>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</si>
  <si>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</si>
  <si>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</si>
  <si>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</si>
  <si>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</si>
  <si>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</si>
  <si>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</si>
  <si>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</si>
  <si>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</si>
  <si>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</si>
  <si>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</si>
  <si>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</si>
  <si>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</si>
  <si>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</si>
  <si>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</si>
  <si>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</si>
  <si>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</si>
  <si>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</si>
  <si>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</si>
  <si>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</si>
  <si>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</si>
  <si>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</si>
  <si>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</si>
  <si>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</si>
  <si>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</si>
  <si>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</si>
  <si>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</si>
  <si>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</si>
  <si>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</si>
  <si>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</si>
  <si>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</si>
  <si>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</si>
  <si>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</si>
  <si>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</si>
  <si>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</si>
  <si>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</si>
  <si>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</si>
  <si>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</si>
  <si>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</si>
  <si>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</si>
  <si>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</si>
  <si>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</si>
  <si>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</si>
  <si>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</si>
  <si>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по улице Пионерская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</si>
  <si>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</si>
  <si>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</si>
  <si>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</si>
  <si>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</si>
  <si>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</si>
  <si>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</si>
  <si>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</si>
  <si>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</si>
  <si>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</si>
  <si>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</si>
  <si>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</si>
  <si>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</si>
  <si>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</si>
  <si>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</si>
  <si>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</si>
  <si>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</si>
  <si>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</si>
  <si>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</si>
  <si>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</si>
  <si>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</si>
  <si>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</si>
  <si>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</si>
  <si>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</si>
  <si>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</si>
  <si>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</si>
  <si>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</si>
  <si>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339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</si>
  <si>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</si>
  <si>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</si>
  <si>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</si>
  <si>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</si>
  <si>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</si>
  <si>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</si>
  <si>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</si>
  <si>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с 1 января 2014г -</t>
  </si>
  <si>
    <t>с 1 августа 2014г -</t>
  </si>
  <si>
    <t>вывоз мусора</t>
  </si>
  <si>
    <t>Очистка кровли от мусора</t>
  </si>
  <si>
    <t>Октябрь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</si>
  <si>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</si>
  <si>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</si>
  <si>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освещения площадок</t>
  </si>
  <si>
    <t>Ноябрь</t>
  </si>
  <si>
    <t>Ремонт металлической лестницы выхода на чердак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</si>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</sst>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65" workbookViewId="0">
      <selection activeCell="C75" sqref="C7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1" t="s">
        <v>0</v>
      </c>
      <c r="B1" s="21"/>
      <c r="C1" s="21"/>
      <c r="D1" s="21"/>
      <c r="E1" s="21"/>
      <c r="F1" s="21"/>
      <c r="G1" s="21"/>
    </row>
    <row r="2" spans="1:8">
      <c r="A2" s="21" t="s">
        <v>5</v>
      </c>
      <c r="B2" s="21"/>
      <c r="C2" s="21"/>
      <c r="D2" s="21"/>
      <c r="E2" s="21"/>
      <c r="F2" s="21"/>
      <c r="G2" s="21"/>
    </row>
    <row r="3" spans="1:8">
      <c r="A3" s="21" t="s">
        <v>71</v>
      </c>
      <c r="B3" s="21"/>
      <c r="C3" s="21"/>
      <c r="D3" s="21"/>
      <c r="E3" s="21"/>
      <c r="F3" s="21"/>
      <c r="G3" s="21"/>
    </row>
    <row r="4" spans="1:8">
      <c r="A4" s="21" t="s">
        <v>103</v>
      </c>
      <c r="B4" s="21"/>
      <c r="C4" s="21"/>
      <c r="D4" s="21"/>
      <c r="E4" s="21"/>
      <c r="F4" s="21"/>
      <c r="G4" s="21"/>
      <c r="H4" s="12">
        <v>12</v>
      </c>
    </row>
    <row r="5" spans="1:8" ht="11.25" customHeight="1"/>
    <row r="6" spans="1:8">
      <c r="A6" s="1" t="s">
        <v>6</v>
      </c>
      <c r="C6" s="3">
        <f>D7+D8</f>
        <v>1315.8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1243.8</v>
      </c>
      <c r="E7" s="1" t="s">
        <v>2</v>
      </c>
    </row>
    <row r="8" spans="1:8">
      <c r="B8" s="1" t="s">
        <v>75</v>
      </c>
      <c r="C8" s="3"/>
      <c r="D8" s="1">
        <v>72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32</v>
      </c>
    </row>
    <row r="12" spans="1:8">
      <c r="A12" s="1" t="s">
        <v>79</v>
      </c>
      <c r="E12" s="1">
        <v>96.5</v>
      </c>
      <c r="F12" s="1" t="s">
        <v>2</v>
      </c>
    </row>
    <row r="13" spans="1:8">
      <c r="A13" s="1" t="s">
        <v>80</v>
      </c>
      <c r="B13" s="1">
        <v>459</v>
      </c>
      <c r="C13" s="1" t="s">
        <v>2</v>
      </c>
    </row>
    <row r="14" spans="1:8">
      <c r="A14" s="1" t="s">
        <v>81</v>
      </c>
      <c r="B14" s="1">
        <v>459</v>
      </c>
      <c r="C14" s="1" t="s">
        <v>2</v>
      </c>
    </row>
    <row r="15" spans="1:8">
      <c r="A15" s="1" t="s">
        <v>82</v>
      </c>
      <c r="D15" s="1">
        <v>1300</v>
      </c>
      <c r="E15" s="1" t="s">
        <v>2</v>
      </c>
    </row>
    <row r="17" spans="1:6">
      <c r="A17" s="1" t="s">
        <v>83</v>
      </c>
    </row>
    <row r="18" spans="1:6">
      <c r="A18" s="19" t="s">
        <v>84</v>
      </c>
      <c r="B18" s="19"/>
      <c r="C18" s="19"/>
      <c r="D18" s="19"/>
      <c r="E18" s="19" t="s">
        <v>85</v>
      </c>
      <c r="F18" s="19"/>
    </row>
    <row r="19" spans="1:6">
      <c r="A19" s="20" t="s">
        <v>86</v>
      </c>
      <c r="B19" s="20"/>
      <c r="C19" s="20"/>
      <c r="D19" s="20"/>
      <c r="E19" s="19" t="s">
        <v>99</v>
      </c>
      <c r="F19" s="19"/>
    </row>
    <row r="20" spans="1:6">
      <c r="A20" s="20" t="s">
        <v>87</v>
      </c>
      <c r="B20" s="20"/>
      <c r="C20" s="20"/>
      <c r="D20" s="20"/>
      <c r="E20" s="19" t="s">
        <v>97</v>
      </c>
      <c r="F20" s="19"/>
    </row>
    <row r="22" spans="1:6">
      <c r="A22" s="1" t="s">
        <v>88</v>
      </c>
    </row>
    <row r="23" spans="1:6" ht="31.5" customHeight="1">
      <c r="A23" s="27" t="s">
        <v>89</v>
      </c>
      <c r="B23" s="27"/>
      <c r="C23" s="27" t="s">
        <v>90</v>
      </c>
      <c r="D23" s="27"/>
      <c r="E23" s="27" t="s">
        <v>91</v>
      </c>
      <c r="F23" s="27"/>
    </row>
    <row r="24" spans="1:6">
      <c r="A24" s="14" t="s">
        <v>92</v>
      </c>
      <c r="B24" s="14"/>
      <c r="C24" s="19">
        <v>30</v>
      </c>
      <c r="D24" s="19"/>
      <c r="E24" s="19">
        <v>30</v>
      </c>
      <c r="F24" s="19"/>
    </row>
    <row r="25" spans="1:6">
      <c r="A25" s="14" t="s">
        <v>93</v>
      </c>
      <c r="B25" s="14"/>
      <c r="C25" s="19">
        <v>21</v>
      </c>
      <c r="D25" s="19"/>
      <c r="E25" s="19">
        <v>24</v>
      </c>
      <c r="F25" s="19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106</v>
      </c>
      <c r="D30" s="17">
        <v>13.66</v>
      </c>
      <c r="E30" s="1" t="s">
        <v>96</v>
      </c>
    </row>
    <row r="31" spans="1:6">
      <c r="B31" s="1" t="s">
        <v>107</v>
      </c>
      <c r="D31" s="1">
        <v>12.08</v>
      </c>
      <c r="E31" s="1" t="s">
        <v>96</v>
      </c>
    </row>
    <row r="32" spans="1:6">
      <c r="B32" s="1" t="s">
        <v>108</v>
      </c>
      <c r="D32" s="1">
        <v>2.95</v>
      </c>
      <c r="E32" s="1" t="s">
        <v>96</v>
      </c>
    </row>
    <row r="33" spans="1:10" ht="27" customHeight="1">
      <c r="A33" s="1" t="s">
        <v>1</v>
      </c>
    </row>
    <row r="34" spans="1:10" ht="98.25" customHeight="1">
      <c r="A34" s="15" t="s">
        <v>3</v>
      </c>
      <c r="B34" s="16" t="s">
        <v>104</v>
      </c>
      <c r="C34" s="16" t="s">
        <v>105</v>
      </c>
      <c r="D34" s="15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28" t="s">
        <v>37</v>
      </c>
      <c r="B35" s="5">
        <f>D35/C35</f>
        <v>14149.335593220338</v>
      </c>
      <c r="C35" s="6">
        <v>2.95</v>
      </c>
      <c r="D35" s="6">
        <v>41740.54</v>
      </c>
      <c r="E35" s="6"/>
      <c r="F35" s="41"/>
      <c r="G35" s="41"/>
    </row>
    <row r="36" spans="1:10">
      <c r="A36" s="29"/>
      <c r="B36" s="5">
        <f>D36/C36</f>
        <v>14538.798045602607</v>
      </c>
      <c r="C36" s="6">
        <v>3.07</v>
      </c>
      <c r="D36" s="6">
        <v>44634.11</v>
      </c>
      <c r="E36" s="6"/>
      <c r="F36" s="41"/>
      <c r="G36" s="41"/>
    </row>
    <row r="37" spans="1:10">
      <c r="A37" s="28" t="s">
        <v>38</v>
      </c>
      <c r="B37" s="5">
        <f t="shared" ref="B37:B42" si="0">D37/C37</f>
        <v>125.40223887550415</v>
      </c>
      <c r="C37" s="6">
        <v>1502.54</v>
      </c>
      <c r="D37" s="6">
        <v>188421.88</v>
      </c>
      <c r="E37" s="6"/>
      <c r="F37" s="41"/>
      <c r="G37" s="41"/>
    </row>
    <row r="38" spans="1:10">
      <c r="A38" s="29"/>
      <c r="B38" s="5">
        <f t="shared" si="0"/>
        <v>120.09937632309506</v>
      </c>
      <c r="C38" s="6">
        <v>1577.74</v>
      </c>
      <c r="D38" s="6">
        <v>189485.59</v>
      </c>
      <c r="E38" s="6"/>
      <c r="F38" s="41"/>
      <c r="G38" s="41"/>
    </row>
    <row r="39" spans="1:10" ht="16.5" customHeight="1">
      <c r="A39" s="28" t="s">
        <v>101</v>
      </c>
      <c r="B39" s="5">
        <f t="shared" si="0"/>
        <v>1826.5465538089481</v>
      </c>
      <c r="C39" s="6">
        <v>16.54</v>
      </c>
      <c r="D39" s="6">
        <v>30211.08</v>
      </c>
      <c r="E39" s="6">
        <v>110.04</v>
      </c>
      <c r="F39" s="41"/>
      <c r="G39" s="41"/>
    </row>
    <row r="40" spans="1:10">
      <c r="A40" s="29"/>
      <c r="B40" s="5">
        <f t="shared" si="0"/>
        <v>1752.2536023054752</v>
      </c>
      <c r="C40" s="6">
        <v>17.350000000000001</v>
      </c>
      <c r="D40" s="6">
        <v>30401.599999999999</v>
      </c>
      <c r="E40" s="6">
        <v>177.31</v>
      </c>
      <c r="F40" s="41"/>
      <c r="G40" s="41"/>
    </row>
    <row r="41" spans="1:10" ht="16.5" customHeight="1">
      <c r="A41" s="28" t="s">
        <v>102</v>
      </c>
      <c r="B41" s="5">
        <f t="shared" si="0"/>
        <v>1628.7357571214393</v>
      </c>
      <c r="C41" s="6">
        <v>26.68</v>
      </c>
      <c r="D41" s="6">
        <v>43454.67</v>
      </c>
      <c r="E41" s="6">
        <v>177.5</v>
      </c>
      <c r="F41" s="41"/>
      <c r="G41" s="41"/>
    </row>
    <row r="42" spans="1:10">
      <c r="A42" s="29"/>
      <c r="B42" s="5">
        <f t="shared" si="0"/>
        <v>1704.9613943028487</v>
      </c>
      <c r="C42" s="6">
        <v>26.68</v>
      </c>
      <c r="D42" s="6">
        <v>45488.37</v>
      </c>
      <c r="E42" s="6">
        <v>272.66000000000003</v>
      </c>
      <c r="F42" s="41"/>
      <c r="G42" s="41"/>
    </row>
    <row r="43" spans="1:10">
      <c r="A43" s="4" t="s">
        <v>68</v>
      </c>
      <c r="B43" s="5"/>
      <c r="C43" s="6"/>
      <c r="D43" s="6">
        <f>SUM(D35:D42)</f>
        <v>613837.84000000008</v>
      </c>
      <c r="E43" s="6">
        <f>SUM(E35:E42)</f>
        <v>737.51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2" t="s">
        <v>9</v>
      </c>
      <c r="C48" s="23"/>
      <c r="D48" s="22" t="s">
        <v>10</v>
      </c>
      <c r="E48" s="23"/>
      <c r="F48" s="22" t="s">
        <v>11</v>
      </c>
      <c r="G48" s="23"/>
    </row>
    <row r="49" spans="1:7" ht="37.5" customHeight="1">
      <c r="A49" s="9">
        <v>1</v>
      </c>
      <c r="B49" s="24" t="s">
        <v>117</v>
      </c>
      <c r="C49" s="24"/>
      <c r="D49" s="25" t="s">
        <v>12</v>
      </c>
      <c r="E49" s="25"/>
      <c r="F49" s="26">
        <f>0.58*H4*D7</f>
        <v>8656.8479999999981</v>
      </c>
      <c r="G49" s="26"/>
    </row>
    <row r="50" spans="1:7" ht="31.5" customHeight="1">
      <c r="A50" s="9">
        <v>2</v>
      </c>
      <c r="B50" s="24" t="s">
        <v>13</v>
      </c>
      <c r="C50" s="24"/>
      <c r="D50" s="25" t="s">
        <v>12</v>
      </c>
      <c r="E50" s="25"/>
      <c r="F50" s="26">
        <f>1.82*H4*D7</f>
        <v>27164.592000000001</v>
      </c>
      <c r="G50" s="26"/>
    </row>
    <row r="51" spans="1:7">
      <c r="A51" s="13">
        <v>3</v>
      </c>
      <c r="B51" s="24" t="s">
        <v>14</v>
      </c>
      <c r="C51" s="24"/>
      <c r="D51" s="25" t="s">
        <v>15</v>
      </c>
      <c r="E51" s="25"/>
      <c r="F51" s="26">
        <f>0.16*H4*D7</f>
        <v>2388.096</v>
      </c>
      <c r="G51" s="26"/>
    </row>
    <row r="52" spans="1:7" ht="59.25" customHeight="1">
      <c r="A52" s="13">
        <v>4</v>
      </c>
      <c r="B52" s="24" t="s">
        <v>16</v>
      </c>
      <c r="C52" s="24"/>
      <c r="D52" s="22" t="s">
        <v>118</v>
      </c>
      <c r="E52" s="23"/>
      <c r="F52" s="26">
        <f>0.84*H4*C6</f>
        <v>13263.263999999999</v>
      </c>
      <c r="G52" s="26"/>
    </row>
    <row r="53" spans="1:7" ht="61.5" customHeight="1">
      <c r="A53" s="13">
        <v>5</v>
      </c>
      <c r="B53" s="24" t="s">
        <v>17</v>
      </c>
      <c r="C53" s="24"/>
      <c r="D53" s="25" t="s">
        <v>18</v>
      </c>
      <c r="E53" s="25"/>
      <c r="F53" s="26">
        <f>1.11*H4*C6</f>
        <v>17526.455999999998</v>
      </c>
      <c r="G53" s="26"/>
    </row>
    <row r="54" spans="1:7" ht="29.25" customHeight="1">
      <c r="A54" s="13">
        <v>6</v>
      </c>
      <c r="B54" s="24" t="s">
        <v>19</v>
      </c>
      <c r="C54" s="24"/>
      <c r="D54" s="25" t="s">
        <v>64</v>
      </c>
      <c r="E54" s="25"/>
      <c r="F54" s="26"/>
      <c r="G54" s="26"/>
    </row>
    <row r="55" spans="1:7" ht="29.25" customHeight="1">
      <c r="A55" s="13">
        <v>7</v>
      </c>
      <c r="B55" s="24" t="s">
        <v>20</v>
      </c>
      <c r="C55" s="24"/>
      <c r="D55" s="22" t="s">
        <v>64</v>
      </c>
      <c r="E55" s="23"/>
      <c r="F55" s="26">
        <f>2.35*7*D7</f>
        <v>20460.509999999998</v>
      </c>
      <c r="G55" s="26"/>
    </row>
    <row r="56" spans="1:7" ht="46.5" customHeight="1">
      <c r="A56" s="13">
        <v>8</v>
      </c>
      <c r="B56" s="24" t="s">
        <v>21</v>
      </c>
      <c r="C56" s="24"/>
      <c r="D56" s="22" t="s">
        <v>72</v>
      </c>
      <c r="E56" s="23"/>
      <c r="F56" s="26">
        <f>0.28*H4*C6</f>
        <v>4421.0880000000006</v>
      </c>
      <c r="G56" s="26"/>
    </row>
    <row r="57" spans="1:7" ht="31.5" customHeight="1">
      <c r="A57" s="9"/>
      <c r="B57" s="24" t="s">
        <v>22</v>
      </c>
      <c r="C57" s="24"/>
      <c r="D57" s="25"/>
      <c r="E57" s="25"/>
      <c r="F57" s="26">
        <f>SUM(F49:G56)</f>
        <v>93880.853999999992</v>
      </c>
      <c r="G57" s="26"/>
    </row>
    <row r="59" spans="1:7">
      <c r="A59" s="1" t="s">
        <v>23</v>
      </c>
    </row>
    <row r="61" spans="1:7" ht="44.25" customHeight="1">
      <c r="A61" s="9" t="s">
        <v>8</v>
      </c>
      <c r="B61" s="25" t="s">
        <v>24</v>
      </c>
      <c r="C61" s="25"/>
      <c r="D61" s="22" t="s">
        <v>25</v>
      </c>
      <c r="E61" s="23"/>
      <c r="F61" s="22" t="s">
        <v>26</v>
      </c>
      <c r="G61" s="23"/>
    </row>
    <row r="62" spans="1:7" ht="50.25" customHeight="1">
      <c r="A62" s="9">
        <v>1</v>
      </c>
      <c r="B62" s="32" t="s">
        <v>109</v>
      </c>
      <c r="C62" s="32"/>
      <c r="D62" s="33" t="s">
        <v>110</v>
      </c>
      <c r="E62" s="33"/>
      <c r="F62" s="34">
        <v>1651.65</v>
      </c>
      <c r="G62" s="35"/>
    </row>
    <row r="63" spans="1:7" ht="30.75" customHeight="1">
      <c r="A63" s="9">
        <v>2</v>
      </c>
      <c r="B63" s="32" t="s">
        <v>113</v>
      </c>
      <c r="C63" s="32"/>
      <c r="D63" s="33" t="s">
        <v>114</v>
      </c>
      <c r="E63" s="33"/>
      <c r="F63" s="34">
        <v>501.66</v>
      </c>
      <c r="G63" s="35"/>
    </row>
    <row r="64" spans="1:7" ht="52.5" customHeight="1">
      <c r="A64" s="11">
        <v>3</v>
      </c>
      <c r="B64" s="32" t="s">
        <v>115</v>
      </c>
      <c r="C64" s="32"/>
      <c r="D64" s="33" t="s">
        <v>116</v>
      </c>
      <c r="E64" s="33"/>
      <c r="F64" s="34">
        <v>1683</v>
      </c>
      <c r="G64" s="35"/>
    </row>
    <row r="65" spans="1:7" ht="44.25" customHeight="1">
      <c r="A65" s="9"/>
      <c r="B65" s="30" t="s">
        <v>70</v>
      </c>
      <c r="C65" s="31"/>
      <c r="D65" s="22"/>
      <c r="E65" s="23"/>
      <c r="F65" s="39">
        <f>SUM(F62:G64)</f>
        <v>3836.31</v>
      </c>
      <c r="G65" s="23"/>
    </row>
    <row r="67" spans="1:7">
      <c r="A67" s="1" t="s">
        <v>27</v>
      </c>
      <c r="D67" s="7">
        <f>3.4*H4*C6</f>
        <v>53684.639999999992</v>
      </c>
      <c r="E67" s="1" t="s">
        <v>28</v>
      </c>
    </row>
    <row r="68" spans="1:7">
      <c r="A68" s="1" t="s">
        <v>29</v>
      </c>
      <c r="D68" s="7">
        <f>F72*5.3%</f>
        <v>10181.820460000001</v>
      </c>
      <c r="E68" s="1" t="s">
        <v>28</v>
      </c>
    </row>
    <row r="70" spans="1:7">
      <c r="A70" s="1" t="s">
        <v>41</v>
      </c>
    </row>
    <row r="71" spans="1:7">
      <c r="A71" s="1" t="s">
        <v>111</v>
      </c>
    </row>
    <row r="72" spans="1:7">
      <c r="B72" s="1" t="s">
        <v>40</v>
      </c>
      <c r="F72" s="7">
        <f>99987.97+92121.85</f>
        <v>192109.82</v>
      </c>
      <c r="G72" s="1" t="s">
        <v>28</v>
      </c>
    </row>
    <row r="74" spans="1:7">
      <c r="A74" s="1" t="s">
        <v>112</v>
      </c>
    </row>
    <row r="75" spans="1:7">
      <c r="B75" s="1" t="s">
        <v>39</v>
      </c>
      <c r="F75" s="7">
        <f>F57+F65+D67</f>
        <v>151401.80399999997</v>
      </c>
      <c r="G75" s="1" t="s">
        <v>28</v>
      </c>
    </row>
    <row r="77" spans="1:7" ht="30" customHeight="1">
      <c r="A77" s="1" t="s">
        <v>30</v>
      </c>
    </row>
    <row r="78" spans="1:7" ht="32.25" customHeight="1"/>
    <row r="79" spans="1:7" ht="28.5" customHeight="1">
      <c r="A79" s="8" t="s">
        <v>31</v>
      </c>
      <c r="B79" s="36" t="s">
        <v>32</v>
      </c>
      <c r="C79" s="36"/>
      <c r="D79" s="8" t="s">
        <v>33</v>
      </c>
      <c r="E79" s="36" t="s">
        <v>34</v>
      </c>
      <c r="F79" s="36"/>
      <c r="G79" s="8" t="s">
        <v>35</v>
      </c>
    </row>
    <row r="80" spans="1:7" ht="33.75" customHeight="1">
      <c r="A80" s="37" t="s">
        <v>36</v>
      </c>
      <c r="B80" s="38" t="s">
        <v>54</v>
      </c>
      <c r="C80" s="38"/>
      <c r="D80" s="10">
        <v>2</v>
      </c>
      <c r="E80" s="38" t="s">
        <v>56</v>
      </c>
      <c r="F80" s="38"/>
      <c r="G80" s="10">
        <v>2</v>
      </c>
    </row>
    <row r="81" spans="1:7" ht="43.5" customHeight="1">
      <c r="A81" s="37"/>
      <c r="B81" s="38" t="s">
        <v>42</v>
      </c>
      <c r="C81" s="38"/>
      <c r="D81" s="10"/>
      <c r="E81" s="38" t="s">
        <v>56</v>
      </c>
      <c r="F81" s="38"/>
      <c r="G81" s="10"/>
    </row>
    <row r="82" spans="1:7" ht="69" customHeight="1">
      <c r="A82" s="37"/>
      <c r="B82" s="38" t="s">
        <v>43</v>
      </c>
      <c r="C82" s="38"/>
      <c r="D82" s="10"/>
      <c r="E82" s="38" t="s">
        <v>56</v>
      </c>
      <c r="F82" s="38"/>
      <c r="G82" s="10"/>
    </row>
    <row r="83" spans="1:7" ht="37.5" customHeight="1">
      <c r="A83" s="10" t="s">
        <v>44</v>
      </c>
      <c r="B83" s="38" t="s">
        <v>45</v>
      </c>
      <c r="C83" s="38"/>
      <c r="D83" s="10"/>
      <c r="E83" s="38" t="s">
        <v>57</v>
      </c>
      <c r="F83" s="38"/>
      <c r="G83" s="10"/>
    </row>
    <row r="84" spans="1:7" ht="60" customHeight="1">
      <c r="A84" s="37" t="s">
        <v>46</v>
      </c>
      <c r="B84" s="38" t="s">
        <v>55</v>
      </c>
      <c r="C84" s="38"/>
      <c r="D84" s="10">
        <v>3</v>
      </c>
      <c r="E84" s="38" t="s">
        <v>58</v>
      </c>
      <c r="F84" s="38"/>
      <c r="G84" s="10">
        <v>3</v>
      </c>
    </row>
    <row r="85" spans="1:7" ht="33" customHeight="1">
      <c r="A85" s="37"/>
      <c r="B85" s="38" t="s">
        <v>47</v>
      </c>
      <c r="C85" s="38"/>
      <c r="D85" s="10"/>
      <c r="E85" s="38" t="s">
        <v>59</v>
      </c>
      <c r="F85" s="38"/>
      <c r="G85" s="10"/>
    </row>
    <row r="86" spans="1:7" ht="42.75" customHeight="1">
      <c r="A86" s="37"/>
      <c r="B86" s="38" t="s">
        <v>51</v>
      </c>
      <c r="C86" s="38"/>
      <c r="D86" s="10">
        <v>3</v>
      </c>
      <c r="E86" s="38" t="s">
        <v>60</v>
      </c>
      <c r="F86" s="38"/>
      <c r="G86" s="10">
        <v>3</v>
      </c>
    </row>
    <row r="87" spans="1:7" ht="36" customHeight="1">
      <c r="A87" s="37"/>
      <c r="B87" s="38" t="s">
        <v>52</v>
      </c>
      <c r="C87" s="38"/>
      <c r="D87" s="10"/>
      <c r="E87" s="38" t="s">
        <v>61</v>
      </c>
      <c r="F87" s="38"/>
      <c r="G87" s="10"/>
    </row>
    <row r="88" spans="1:7">
      <c r="A88" s="37"/>
      <c r="B88" s="38" t="s">
        <v>53</v>
      </c>
      <c r="C88" s="38"/>
      <c r="D88" s="10"/>
      <c r="E88" s="38" t="s">
        <v>62</v>
      </c>
      <c r="F88" s="38"/>
      <c r="G88" s="10"/>
    </row>
    <row r="89" spans="1:7">
      <c r="A89" s="37"/>
      <c r="B89" s="38" t="s">
        <v>48</v>
      </c>
      <c r="C89" s="38"/>
      <c r="D89" s="10"/>
      <c r="E89" s="38" t="s">
        <v>63</v>
      </c>
      <c r="F89" s="38"/>
      <c r="G89" s="10"/>
    </row>
    <row r="90" spans="1:7">
      <c r="A90" s="37"/>
      <c r="B90" s="38" t="s">
        <v>49</v>
      </c>
      <c r="C90" s="38"/>
      <c r="D90" s="10">
        <v>1</v>
      </c>
      <c r="E90" s="38" t="s">
        <v>58</v>
      </c>
      <c r="F90" s="38"/>
      <c r="G90" s="10">
        <v>1</v>
      </c>
    </row>
    <row r="91" spans="1:7">
      <c r="A91" s="37"/>
      <c r="B91" s="38" t="s">
        <v>50</v>
      </c>
      <c r="C91" s="38"/>
      <c r="D91" s="10"/>
      <c r="E91" s="38"/>
      <c r="F91" s="38"/>
      <c r="G91" s="10"/>
    </row>
    <row r="94" spans="1:7">
      <c r="A94" s="1" t="s">
        <v>66</v>
      </c>
      <c r="F94" s="1" t="s">
        <v>65</v>
      </c>
    </row>
    <row r="96" spans="1:7">
      <c r="A96" s="1" t="s">
        <v>69</v>
      </c>
      <c r="F96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2">
    <mergeCell ref="G37:G38"/>
    <mergeCell ref="A39:A40"/>
    <mergeCell ref="F39:F40"/>
    <mergeCell ref="G39:G40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91:C91"/>
    <mergeCell ref="E91:F91"/>
    <mergeCell ref="B87:C87"/>
    <mergeCell ref="E87:F87"/>
    <mergeCell ref="B88:C88"/>
    <mergeCell ref="E88:F88"/>
    <mergeCell ref="B89:C89"/>
    <mergeCell ref="E89:F89"/>
    <mergeCell ref="F65:G65"/>
    <mergeCell ref="B79:C79"/>
    <mergeCell ref="E79:F79"/>
    <mergeCell ref="A80:A82"/>
    <mergeCell ref="B80:C80"/>
    <mergeCell ref="E80:F80"/>
    <mergeCell ref="B81:C81"/>
    <mergeCell ref="E81:F81"/>
    <mergeCell ref="B82:C82"/>
    <mergeCell ref="E82:F82"/>
    <mergeCell ref="B65:C65"/>
    <mergeCell ref="D65:E65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56:C56"/>
    <mergeCell ref="D56:E56"/>
    <mergeCell ref="F56:G56"/>
    <mergeCell ref="B54:C54"/>
    <mergeCell ref="D54:E54"/>
    <mergeCell ref="F54:G54"/>
    <mergeCell ref="B55:C55"/>
    <mergeCell ref="B61:C61"/>
    <mergeCell ref="D61:E61"/>
    <mergeCell ref="F61:G61"/>
    <mergeCell ref="A23:B23"/>
    <mergeCell ref="C23:D23"/>
    <mergeCell ref="E23:F23"/>
    <mergeCell ref="C24:D24"/>
    <mergeCell ref="E24:F24"/>
    <mergeCell ref="C25:D25"/>
    <mergeCell ref="E25:F25"/>
    <mergeCell ref="A18:D18"/>
    <mergeCell ref="D55:E55"/>
    <mergeCell ref="F55:G55"/>
    <mergeCell ref="B52:C52"/>
    <mergeCell ref="D52:E52"/>
    <mergeCell ref="F52:G52"/>
    <mergeCell ref="B53:C53"/>
    <mergeCell ref="D53:E53"/>
    <mergeCell ref="F53:G53"/>
    <mergeCell ref="A41:A42"/>
    <mergeCell ref="F41:F42"/>
    <mergeCell ref="G41:G42"/>
    <mergeCell ref="A35:A36"/>
    <mergeCell ref="F35:F36"/>
    <mergeCell ref="G35:G36"/>
    <mergeCell ref="A37:A38"/>
    <mergeCell ref="F37:F38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E18:F18"/>
    <mergeCell ref="A19:D19"/>
    <mergeCell ref="E19:F19"/>
    <mergeCell ref="A20:D20"/>
    <mergeCell ref="E20:F20"/>
    <mergeCell ref="A1:G1"/>
    <mergeCell ref="A2:G2"/>
    <mergeCell ref="A3:G3"/>
    <mergeCell ref="A4:G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2015-03-04T10:21:54Z</dcterms:modified>
</cp:coreProperties>
</file>