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41" i="11"/>
  <c r="D137" s="1"/>
  <c r="F56"/>
  <c r="F51"/>
  <c r="F50"/>
  <c r="F52"/>
  <c r="E44"/>
  <c r="D44"/>
  <c r="B43"/>
  <c r="B42"/>
  <c r="B41"/>
  <c r="B40"/>
  <c r="B39"/>
  <c r="B38"/>
  <c r="B37"/>
  <c r="B36"/>
  <c r="F134"/>
  <c r="D8"/>
  <c r="C6" s="1"/>
  <c r="F53" s="1"/>
  <c r="D136" l="1"/>
  <c r="F54"/>
  <c r="F57"/>
  <c r="F58" l="1"/>
  <c r="F144" s="1"/>
</calcChain>
</file>

<file path=xl/sharedStrings.xml><?xml version="1.0" encoding="utf-8"?>
<sst xmlns="http://schemas.openxmlformats.org/spreadsheetml/2006/main" count="274" uniqueCount="188">
  <si>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</si>
  <si>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</si>
  <si>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</si>
  <si>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</si>
  <si>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</si>
  <si>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</si>
  <si>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</si>
  <si>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</si>
  <si>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</si>
  <si>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</si>
  <si>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</si>
  <si>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</si>
  <si>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</si>
  <si>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</si>
  <si>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</si>
  <si>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</si>
  <si>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</si>
  <si>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</si>
  <si>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</si>
  <si>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</si>
  <si>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</si>
  <si>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</si>
  <si>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</si>
  <si>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</si>
  <si>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</si>
  <si>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</si>
  <si>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</si>
  <si>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</si>
  <si>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</si>
  <si>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</si>
  <si>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</si>
  <si>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</si>
  <si>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</si>
  <si>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</si>
  <si>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</si>
  <si>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</si>
  <si>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</si>
  <si>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</si>
  <si>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</si>
  <si>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</si>
  <si>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</si>
  <si>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</si>
  <si>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</si>
  <si>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</si>
  <si>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</si>
  <si>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</si>
  <si>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</si>
  <si>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</si>
  <si>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</si>
  <si>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</si>
  <si>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</si>
  <si>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</si>
  <si>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</si>
  <si>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</si>
  <si>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</si>
  <si>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</si>
  <si>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</si>
  <si>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</si>
  <si>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</si>
  <si>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</si>
  <si>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</si>
  <si>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</si>
  <si>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</si>
  <si>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</si>
  <si>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</si>
  <si>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</si>
  <si>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</si>
  <si>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</si>
  <si>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</si>
  <si>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</si>
  <si>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</si>
  <si>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 по улице Пионерская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</si>
  <si>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</si>
  <si>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</si>
  <si>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</si>
  <si>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</si>
  <si>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</si>
  <si>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</si>
  <si>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</si>
  <si>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</si>
  <si>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</si>
  <si>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</si>
  <si>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</si>
  <si>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</si>
  <si>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</si>
  <si>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</si>
  <si>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</si>
  <si>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</si>
  <si>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</si>
  <si>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</si>
  <si>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</si>
  <si>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</si>
  <si>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</si>
  <si>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</si>
  <si>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</si>
  <si>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</si>
  <si>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</si>
  <si>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</si>
  <si>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335 от 24.12.08г.</t>
  </si>
  <si>
    <t>01.11.2012г</t>
  </si>
  <si>
    <t>01.12.2013г.</t>
  </si>
  <si>
    <t>21.06.2013г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</si>
  <si>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</si>
  <si>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</si>
  <si>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</si>
  <si>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</si>
  <si>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Январь</t>
  </si>
  <si>
    <t>Наладка с/отопления</t>
  </si>
  <si>
    <t>ремонт с/отопления в подвале</t>
  </si>
  <si>
    <t>Установка расширительного бачка на чердаке</t>
  </si>
  <si>
    <t>кв.11 замена врезки ХВ</t>
  </si>
  <si>
    <t>Февраль</t>
  </si>
  <si>
    <t>кв.37 ремонт с/отопления</t>
  </si>
  <si>
    <t>кв.3а ремонт подводки отопления</t>
  </si>
  <si>
    <t>кв.71 ремонт стояка отопления</t>
  </si>
  <si>
    <t>кв.75 отогрев стояка ХВ</t>
  </si>
  <si>
    <t>кв.76 ремонт стояка отопления</t>
  </si>
  <si>
    <t>Ремонт лежака отопления на чердаке</t>
  </si>
  <si>
    <t>Март</t>
  </si>
  <si>
    <t>кв.49 ремонт стояка канализации</t>
  </si>
  <si>
    <t>кв.62 замена подводки отопления</t>
  </si>
  <si>
    <t>кв.71 ремонт с/отопления, замена сгона и вентиля с/отопления на чердаке</t>
  </si>
  <si>
    <t>Ремонт освещения площадок</t>
  </si>
  <si>
    <t>Установка воздухосборника, ремонт лежака отполения на чердаке</t>
  </si>
  <si>
    <t>Апрель</t>
  </si>
  <si>
    <t>Ремонт стояка ХВ в перекрытии кв.26</t>
  </si>
  <si>
    <t>Май</t>
  </si>
  <si>
    <t>Замена стояка ХВ в перекрытии из кв.26 в кв.30</t>
  </si>
  <si>
    <t>Прочистка вент.канала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</si>
  <si>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</si>
  <si>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</si>
  <si>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ХВ в подвале</t>
  </si>
  <si>
    <t>Июнь</t>
  </si>
  <si>
    <t>Замена стояка отпления кв.11 с выходом в кв.15</t>
  </si>
  <si>
    <t>Ремонт освещения у входа</t>
  </si>
  <si>
    <t>Замена стояка отопления кв.23</t>
  </si>
  <si>
    <t>Июль</t>
  </si>
  <si>
    <t>Ремонт освещения</t>
  </si>
  <si>
    <t>Ремонт щита этажного, замена автоматов</t>
  </si>
  <si>
    <t>Косметический ремонт подъезда</t>
  </si>
  <si>
    <t>Август</t>
  </si>
  <si>
    <t>Установка досок объявлений</t>
  </si>
  <si>
    <t>Ремонт стояка канализации в подвале</t>
  </si>
  <si>
    <t>кв.26 замена стояка отопления через кв.22 с выходом в кв.18</t>
  </si>
  <si>
    <t>Демонтаж подводки и части стояка отопления кв.26</t>
  </si>
  <si>
    <t>Замена участка стояка канализации в перекрытии кв.73</t>
  </si>
  <si>
    <t>Ремонт силовой сборки</t>
  </si>
  <si>
    <t>Ремонт лежака отопления на чердаке, установка 2-х воздухосборников</t>
  </si>
  <si>
    <t>Сентябрь</t>
  </si>
  <si>
    <t>Изготовление 2-х воздухосборников</t>
  </si>
  <si>
    <t>Заполнение системы отопления</t>
  </si>
  <si>
    <t>Замена стояка отопления кв.72</t>
  </si>
  <si>
    <t>Замена части лежака отопления на чердаке</t>
  </si>
  <si>
    <t>Ремонт освещения чердака</t>
  </si>
  <si>
    <t>Октябрь</t>
  </si>
  <si>
    <t>Замена стояков отопления кв.46,49</t>
  </si>
  <si>
    <t>Наладка системы отопления кв.51,57</t>
  </si>
  <si>
    <t>Замена стояка отопления на площадке 2,3 эт, ремонт стояка отопления 1,4 эт.</t>
  </si>
  <si>
    <t>Замена стояка отопления, участка подводки к радиатору отопления кв.53</t>
  </si>
  <si>
    <t>Замена стояков отопления кв.60,61,62</t>
  </si>
  <si>
    <t>Наладка системы отопления кв.70,78,82</t>
  </si>
  <si>
    <t>Наладка системы отопления кв.74</t>
  </si>
  <si>
    <t>Прочистка вент.канала кв.18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</si>
  <si>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</si>
  <si>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</si>
  <si>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</si>
  <si>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</si>
  <si>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</si>
  <si>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поручней  у под. №1</t>
  </si>
  <si>
    <t>Ноябрь</t>
  </si>
  <si>
    <t>Наладка системы отопления на чердаке</t>
  </si>
  <si>
    <t>Наладка системы отопления кв.32,34,40</t>
  </si>
  <si>
    <t>Наладка системы отопления кв.32,85</t>
  </si>
  <si>
    <t>Замена стояков отопления кв.35,38</t>
  </si>
  <si>
    <t>Замена стояка канализации кв.53</t>
  </si>
  <si>
    <t>Ремонт освещения над подъездами</t>
  </si>
  <si>
    <t>Установка замка, фурнитуры</t>
  </si>
  <si>
    <t>Декабрь</t>
  </si>
  <si>
    <t>Ремонт перекрытия в местах прохода трубопровода кв.26</t>
  </si>
  <si>
    <t>Замена вентилей системы отопления на чердаке, наладка системы отопления</t>
  </si>
  <si>
    <t>Ремонт лежака отопления в подвале, наладка стояков отопления на чердаке, в подвале</t>
  </si>
  <si>
    <t>Ремонт стояка канализации кв.26</t>
  </si>
  <si>
    <t>Ремонт эл.проводки</t>
  </si>
  <si>
    <t>Очистка кровли от снега, сосулек</t>
  </si>
  <si>
    <t>Изготовление лестницы, установка к входу на чердак под. №1</t>
  </si>
  <si>
    <t>Изготовление лестницы, установка к входу на чердак под. №2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</si>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</sst>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topLeftCell="A139" workbookViewId="0">
      <selection activeCell="D150" sqref="D15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71</v>
      </c>
      <c r="B3" s="37"/>
      <c r="C3" s="37"/>
      <c r="D3" s="37"/>
      <c r="E3" s="37"/>
      <c r="F3" s="37"/>
      <c r="G3" s="37"/>
    </row>
    <row r="4" spans="1:8">
      <c r="A4" s="37" t="s">
        <v>105</v>
      </c>
      <c r="B4" s="37"/>
      <c r="C4" s="37"/>
      <c r="D4" s="37"/>
      <c r="E4" s="37"/>
      <c r="F4" s="37"/>
      <c r="G4" s="37"/>
      <c r="H4" s="10">
        <v>12</v>
      </c>
    </row>
    <row r="5" spans="1:8" ht="11.25" customHeight="1"/>
    <row r="6" spans="1:8">
      <c r="A6" s="1" t="s">
        <v>6</v>
      </c>
      <c r="C6" s="11">
        <f>D7+D8</f>
        <v>6057.58</v>
      </c>
      <c r="D6" s="1" t="s">
        <v>2</v>
      </c>
    </row>
    <row r="7" spans="1:8">
      <c r="A7" s="1" t="s">
        <v>73</v>
      </c>
      <c r="B7" s="1" t="s">
        <v>74</v>
      </c>
      <c r="C7" s="13"/>
      <c r="D7" s="1">
        <v>5673.48</v>
      </c>
      <c r="E7" s="1" t="s">
        <v>2</v>
      </c>
    </row>
    <row r="8" spans="1:8">
      <c r="B8" s="1" t="s">
        <v>75</v>
      </c>
      <c r="C8" s="13"/>
      <c r="D8" s="1">
        <f>50+71.9+114.3+147.9</f>
        <v>384.1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6</v>
      </c>
    </row>
    <row r="11" spans="1:8">
      <c r="A11" s="1" t="s">
        <v>78</v>
      </c>
      <c r="C11" s="1">
        <v>86</v>
      </c>
    </row>
    <row r="12" spans="1:8">
      <c r="A12" s="1" t="s">
        <v>79</v>
      </c>
      <c r="E12" s="1">
        <v>713.9</v>
      </c>
      <c r="F12" s="1" t="s">
        <v>2</v>
      </c>
    </row>
    <row r="13" spans="1:8">
      <c r="A13" s="1" t="s">
        <v>80</v>
      </c>
      <c r="B13" s="1">
        <v>2009.3</v>
      </c>
      <c r="C13" s="1" t="s">
        <v>2</v>
      </c>
    </row>
    <row r="14" spans="1:8">
      <c r="A14" s="1" t="s">
        <v>81</v>
      </c>
      <c r="B14" s="1">
        <v>2009.3</v>
      </c>
      <c r="C14" s="1" t="s">
        <v>2</v>
      </c>
    </row>
    <row r="15" spans="1:8">
      <c r="A15" s="1" t="s">
        <v>82</v>
      </c>
      <c r="D15" s="1">
        <v>3300</v>
      </c>
      <c r="E15" s="1" t="s">
        <v>2</v>
      </c>
    </row>
    <row r="17" spans="1:6">
      <c r="A17" s="1" t="s">
        <v>83</v>
      </c>
    </row>
    <row r="18" spans="1:6">
      <c r="A18" s="38" t="s">
        <v>84</v>
      </c>
      <c r="B18" s="38"/>
      <c r="C18" s="38"/>
      <c r="D18" s="38"/>
      <c r="E18" s="38" t="s">
        <v>85</v>
      </c>
      <c r="F18" s="38"/>
    </row>
    <row r="19" spans="1:6">
      <c r="A19" s="39" t="s">
        <v>86</v>
      </c>
      <c r="B19" s="39"/>
      <c r="C19" s="39"/>
      <c r="D19" s="39"/>
      <c r="E19" s="38" t="s">
        <v>101</v>
      </c>
      <c r="F19" s="38"/>
    </row>
    <row r="20" spans="1:6">
      <c r="A20" s="39" t="s">
        <v>87</v>
      </c>
      <c r="B20" s="39"/>
      <c r="C20" s="39"/>
      <c r="D20" s="39"/>
      <c r="E20" s="38" t="s">
        <v>99</v>
      </c>
      <c r="F20" s="38"/>
    </row>
    <row r="21" spans="1:6">
      <c r="A21" s="39" t="s">
        <v>88</v>
      </c>
      <c r="B21" s="39"/>
      <c r="C21" s="39"/>
      <c r="D21" s="39"/>
      <c r="E21" s="38" t="s">
        <v>100</v>
      </c>
      <c r="F21" s="38"/>
    </row>
    <row r="23" spans="1:6">
      <c r="A23" s="1" t="s">
        <v>89</v>
      </c>
    </row>
    <row r="24" spans="1:6" ht="31.5" customHeight="1">
      <c r="A24" s="40" t="s">
        <v>90</v>
      </c>
      <c r="B24" s="40"/>
      <c r="C24" s="40" t="s">
        <v>91</v>
      </c>
      <c r="D24" s="40"/>
      <c r="E24" s="40" t="s">
        <v>92</v>
      </c>
      <c r="F24" s="40"/>
    </row>
    <row r="25" spans="1:6">
      <c r="A25" s="14" t="s">
        <v>93</v>
      </c>
      <c r="B25" s="14"/>
      <c r="C25" s="38">
        <v>105</v>
      </c>
      <c r="D25" s="38"/>
      <c r="E25" s="38">
        <v>104</v>
      </c>
      <c r="F25" s="38"/>
    </row>
    <row r="26" spans="1:6">
      <c r="A26" s="14" t="s">
        <v>94</v>
      </c>
      <c r="B26" s="14"/>
      <c r="C26" s="38">
        <v>47</v>
      </c>
      <c r="D26" s="38"/>
      <c r="E26" s="38">
        <v>56</v>
      </c>
      <c r="F26" s="38"/>
    </row>
    <row r="28" spans="1:6">
      <c r="A28" s="1" t="s">
        <v>95</v>
      </c>
      <c r="C28" s="1" t="s">
        <v>98</v>
      </c>
    </row>
    <row r="30" spans="1:6">
      <c r="A30" s="1" t="s">
        <v>96</v>
      </c>
    </row>
    <row r="31" spans="1:6">
      <c r="B31" s="1" t="s">
        <v>163</v>
      </c>
      <c r="D31" s="15">
        <v>13.66</v>
      </c>
      <c r="E31" s="1" t="s">
        <v>97</v>
      </c>
    </row>
    <row r="32" spans="1:6">
      <c r="B32" s="1" t="s">
        <v>164</v>
      </c>
      <c r="D32" s="1">
        <v>12.08</v>
      </c>
      <c r="E32" s="1" t="s">
        <v>97</v>
      </c>
    </row>
    <row r="33" spans="1:10">
      <c r="B33" s="1" t="s">
        <v>165</v>
      </c>
      <c r="D33" s="1">
        <v>2.95</v>
      </c>
      <c r="E33" s="1" t="s">
        <v>97</v>
      </c>
    </row>
    <row r="34" spans="1:10" ht="22.5" customHeight="1">
      <c r="A34" s="1" t="s">
        <v>1</v>
      </c>
    </row>
    <row r="35" spans="1:10" ht="98.25" customHeight="1">
      <c r="A35" s="16" t="s">
        <v>3</v>
      </c>
      <c r="B35" s="18" t="s">
        <v>129</v>
      </c>
      <c r="C35" s="18" t="s">
        <v>130</v>
      </c>
      <c r="D35" s="16" t="s">
        <v>102</v>
      </c>
      <c r="E35" s="19" t="s">
        <v>4</v>
      </c>
      <c r="F35" s="43"/>
      <c r="G35" s="43"/>
      <c r="H35" s="2"/>
      <c r="I35" s="2"/>
      <c r="J35" s="2"/>
    </row>
    <row r="36" spans="1:10">
      <c r="A36" s="41" t="s">
        <v>37</v>
      </c>
      <c r="B36" s="4">
        <f>D36/C36</f>
        <v>103213.03389830509</v>
      </c>
      <c r="C36" s="5">
        <v>2.95</v>
      </c>
      <c r="D36" s="5">
        <v>304478.45</v>
      </c>
      <c r="E36" s="5">
        <v>1888</v>
      </c>
      <c r="F36" s="44"/>
      <c r="G36" s="44"/>
    </row>
    <row r="37" spans="1:10">
      <c r="A37" s="42"/>
      <c r="B37" s="4">
        <f>D37/C37</f>
        <v>104225.45276872965</v>
      </c>
      <c r="C37" s="5">
        <v>3.07</v>
      </c>
      <c r="D37" s="5">
        <v>319972.14</v>
      </c>
      <c r="E37" s="5">
        <v>4015.56</v>
      </c>
      <c r="F37" s="44"/>
      <c r="G37" s="44"/>
    </row>
    <row r="38" spans="1:10">
      <c r="A38" s="41" t="s">
        <v>38</v>
      </c>
      <c r="B38" s="4">
        <f t="shared" ref="B38:B43" si="0">D38/C38</f>
        <v>430.14001623916835</v>
      </c>
      <c r="C38" s="5">
        <v>1502.54</v>
      </c>
      <c r="D38" s="5">
        <v>646302.57999999996</v>
      </c>
      <c r="E38" s="5"/>
      <c r="F38" s="44"/>
      <c r="G38" s="44"/>
    </row>
    <row r="39" spans="1:10">
      <c r="A39" s="42"/>
      <c r="B39" s="4">
        <f t="shared" si="0"/>
        <v>275.73993180118396</v>
      </c>
      <c r="C39" s="5">
        <v>1577.74</v>
      </c>
      <c r="D39" s="5">
        <v>435045.92</v>
      </c>
      <c r="E39" s="5">
        <v>737.57</v>
      </c>
      <c r="F39" s="44"/>
      <c r="G39" s="44"/>
    </row>
    <row r="40" spans="1:10" ht="16.5" customHeight="1">
      <c r="A40" s="41" t="s">
        <v>103</v>
      </c>
      <c r="B40" s="4">
        <f t="shared" si="0"/>
        <v>7695.3555018137849</v>
      </c>
      <c r="C40" s="5">
        <v>16.54</v>
      </c>
      <c r="D40" s="5">
        <v>127281.18</v>
      </c>
      <c r="E40" s="5">
        <v>1313.08</v>
      </c>
      <c r="F40" s="44"/>
      <c r="G40" s="44"/>
    </row>
    <row r="41" spans="1:10">
      <c r="A41" s="42"/>
      <c r="B41" s="4">
        <f t="shared" si="0"/>
        <v>7082.1873198847252</v>
      </c>
      <c r="C41" s="5">
        <v>17.350000000000001</v>
      </c>
      <c r="D41" s="5">
        <v>122875.95</v>
      </c>
      <c r="E41" s="5">
        <v>367.06</v>
      </c>
      <c r="F41" s="44"/>
      <c r="G41" s="44"/>
    </row>
    <row r="42" spans="1:10" ht="16.5" customHeight="1">
      <c r="A42" s="41" t="s">
        <v>104</v>
      </c>
      <c r="B42" s="4">
        <f t="shared" si="0"/>
        <v>7188.8541979010497</v>
      </c>
      <c r="C42" s="5">
        <v>26.68</v>
      </c>
      <c r="D42" s="5">
        <v>191798.63</v>
      </c>
      <c r="E42" s="5">
        <v>2118.04</v>
      </c>
      <c r="F42" s="44"/>
      <c r="G42" s="44"/>
    </row>
    <row r="43" spans="1:10">
      <c r="A43" s="42"/>
      <c r="B43" s="4">
        <f t="shared" si="0"/>
        <v>6831.5693403298346</v>
      </c>
      <c r="C43" s="5">
        <v>26.68</v>
      </c>
      <c r="D43" s="5">
        <v>182266.27</v>
      </c>
      <c r="E43" s="5">
        <v>564.45000000000005</v>
      </c>
      <c r="F43" s="44"/>
      <c r="G43" s="44"/>
    </row>
    <row r="44" spans="1:10">
      <c r="A44" s="3" t="s">
        <v>68</v>
      </c>
      <c r="B44" s="4"/>
      <c r="C44" s="5"/>
      <c r="D44" s="5">
        <f>SUM(D36:D43)</f>
        <v>2330021.1199999996</v>
      </c>
      <c r="E44" s="5">
        <f>SUM(E36:E43)</f>
        <v>11003.759999999998</v>
      </c>
      <c r="F44" s="45"/>
      <c r="G44" s="45"/>
    </row>
    <row r="45" spans="1:10" ht="6" customHeight="1"/>
    <row r="47" spans="1:10">
      <c r="A47" s="1" t="s">
        <v>7</v>
      </c>
    </row>
    <row r="49" spans="1:7" ht="64.5" customHeight="1">
      <c r="A49" s="8" t="s">
        <v>8</v>
      </c>
      <c r="B49" s="27" t="s">
        <v>9</v>
      </c>
      <c r="C49" s="23"/>
      <c r="D49" s="27" t="s">
        <v>10</v>
      </c>
      <c r="E49" s="23"/>
      <c r="F49" s="27" t="s">
        <v>11</v>
      </c>
      <c r="G49" s="23"/>
    </row>
    <row r="50" spans="1:7" ht="38.25" customHeight="1">
      <c r="A50" s="8">
        <v>1</v>
      </c>
      <c r="B50" s="32" t="s">
        <v>186</v>
      </c>
      <c r="C50" s="32"/>
      <c r="D50" s="31" t="s">
        <v>12</v>
      </c>
      <c r="E50" s="31"/>
      <c r="F50" s="33">
        <f>0.58*H4*D7</f>
        <v>39487.420799999993</v>
      </c>
      <c r="G50" s="33"/>
    </row>
    <row r="51" spans="1:7" ht="31.5" customHeight="1">
      <c r="A51" s="8">
        <v>2</v>
      </c>
      <c r="B51" s="32" t="s">
        <v>13</v>
      </c>
      <c r="C51" s="32"/>
      <c r="D51" s="31" t="s">
        <v>12</v>
      </c>
      <c r="E51" s="31"/>
      <c r="F51" s="33">
        <f>1.82*H4*D7</f>
        <v>123908.80319999999</v>
      </c>
      <c r="G51" s="33"/>
    </row>
    <row r="52" spans="1:7">
      <c r="A52" s="12">
        <v>3</v>
      </c>
      <c r="B52" s="32" t="s">
        <v>14</v>
      </c>
      <c r="C52" s="32"/>
      <c r="D52" s="31" t="s">
        <v>15</v>
      </c>
      <c r="E52" s="31"/>
      <c r="F52" s="33">
        <f>0.16*H4*D7</f>
        <v>10893.0816</v>
      </c>
      <c r="G52" s="33"/>
    </row>
    <row r="53" spans="1:7" ht="63" customHeight="1">
      <c r="A53" s="12">
        <v>4</v>
      </c>
      <c r="B53" s="32" t="s">
        <v>16</v>
      </c>
      <c r="C53" s="32"/>
      <c r="D53" s="27" t="s">
        <v>187</v>
      </c>
      <c r="E53" s="23"/>
      <c r="F53" s="33">
        <f>0.84*H4*C6</f>
        <v>61060.4064</v>
      </c>
      <c r="G53" s="33"/>
    </row>
    <row r="54" spans="1:7" ht="62.25" customHeight="1">
      <c r="A54" s="12">
        <v>5</v>
      </c>
      <c r="B54" s="32" t="s">
        <v>17</v>
      </c>
      <c r="C54" s="32"/>
      <c r="D54" s="31" t="s">
        <v>18</v>
      </c>
      <c r="E54" s="31"/>
      <c r="F54" s="33">
        <f>1.11*H4*C6</f>
        <v>80686.965599999996</v>
      </c>
      <c r="G54" s="33"/>
    </row>
    <row r="55" spans="1:7" ht="29.25" customHeight="1">
      <c r="A55" s="12">
        <v>6</v>
      </c>
      <c r="B55" s="32" t="s">
        <v>19</v>
      </c>
      <c r="C55" s="32"/>
      <c r="D55" s="31" t="s">
        <v>64</v>
      </c>
      <c r="E55" s="31"/>
      <c r="F55" s="33"/>
      <c r="G55" s="33"/>
    </row>
    <row r="56" spans="1:7" ht="29.25" customHeight="1">
      <c r="A56" s="12">
        <v>7</v>
      </c>
      <c r="B56" s="32" t="s">
        <v>20</v>
      </c>
      <c r="C56" s="32"/>
      <c r="D56" s="27" t="s">
        <v>64</v>
      </c>
      <c r="E56" s="23"/>
      <c r="F56" s="33">
        <f>2.35*7*D7</f>
        <v>93328.745999999985</v>
      </c>
      <c r="G56" s="33"/>
    </row>
    <row r="57" spans="1:7" ht="44.25" customHeight="1">
      <c r="A57" s="12">
        <v>8</v>
      </c>
      <c r="B57" s="32" t="s">
        <v>21</v>
      </c>
      <c r="C57" s="32"/>
      <c r="D57" s="27" t="s">
        <v>72</v>
      </c>
      <c r="E57" s="23"/>
      <c r="F57" s="33">
        <f>0.28*H4*C6</f>
        <v>20353.468800000002</v>
      </c>
      <c r="G57" s="33"/>
    </row>
    <row r="58" spans="1:7" ht="31.5" customHeight="1">
      <c r="A58" s="8"/>
      <c r="B58" s="32" t="s">
        <v>22</v>
      </c>
      <c r="C58" s="32"/>
      <c r="D58" s="31"/>
      <c r="E58" s="31"/>
      <c r="F58" s="33">
        <f>SUM(F50:G57)</f>
        <v>429718.89240000001</v>
      </c>
      <c r="G58" s="33"/>
    </row>
    <row r="60" spans="1:7">
      <c r="A60" s="1" t="s">
        <v>23</v>
      </c>
    </row>
    <row r="62" spans="1:7" ht="44.25" customHeight="1">
      <c r="A62" s="8" t="s">
        <v>8</v>
      </c>
      <c r="B62" s="31" t="s">
        <v>24</v>
      </c>
      <c r="C62" s="31"/>
      <c r="D62" s="27" t="s">
        <v>25</v>
      </c>
      <c r="E62" s="23"/>
      <c r="F62" s="27" t="s">
        <v>26</v>
      </c>
      <c r="G62" s="23"/>
    </row>
    <row r="63" spans="1:7" ht="16.5" customHeight="1">
      <c r="A63" s="8">
        <v>1</v>
      </c>
      <c r="B63" s="28" t="s">
        <v>107</v>
      </c>
      <c r="C63" s="28"/>
      <c r="D63" s="34" t="s">
        <v>106</v>
      </c>
      <c r="E63" s="34"/>
      <c r="F63" s="35">
        <v>1381.3</v>
      </c>
      <c r="G63" s="36"/>
    </row>
    <row r="64" spans="1:7" ht="31.5" customHeight="1">
      <c r="A64" s="8">
        <v>2</v>
      </c>
      <c r="B64" s="28" t="s">
        <v>108</v>
      </c>
      <c r="C64" s="28"/>
      <c r="D64" s="34" t="s">
        <v>106</v>
      </c>
      <c r="E64" s="34"/>
      <c r="F64" s="35">
        <v>6033.05</v>
      </c>
      <c r="G64" s="36"/>
    </row>
    <row r="65" spans="1:7" ht="46.5" customHeight="1">
      <c r="A65" s="17">
        <v>3</v>
      </c>
      <c r="B65" s="28" t="s">
        <v>109</v>
      </c>
      <c r="C65" s="28"/>
      <c r="D65" s="34" t="s">
        <v>106</v>
      </c>
      <c r="E65" s="34"/>
      <c r="F65" s="35">
        <v>3030.61</v>
      </c>
      <c r="G65" s="36"/>
    </row>
    <row r="66" spans="1:7">
      <c r="A66" s="17">
        <v>4</v>
      </c>
      <c r="B66" s="28" t="s">
        <v>110</v>
      </c>
      <c r="C66" s="28"/>
      <c r="D66" s="34" t="s">
        <v>111</v>
      </c>
      <c r="E66" s="34"/>
      <c r="F66" s="35">
        <v>4718.04</v>
      </c>
      <c r="G66" s="36"/>
    </row>
    <row r="67" spans="1:7">
      <c r="A67" s="17">
        <v>5</v>
      </c>
      <c r="B67" s="28" t="s">
        <v>112</v>
      </c>
      <c r="C67" s="28"/>
      <c r="D67" s="34" t="s">
        <v>111</v>
      </c>
      <c r="E67" s="34"/>
      <c r="F67" s="35">
        <v>798.17</v>
      </c>
      <c r="G67" s="36"/>
    </row>
    <row r="68" spans="1:7" ht="34.5" customHeight="1">
      <c r="A68" s="17">
        <v>6</v>
      </c>
      <c r="B68" s="28" t="s">
        <v>113</v>
      </c>
      <c r="C68" s="28"/>
      <c r="D68" s="34" t="s">
        <v>111</v>
      </c>
      <c r="E68" s="34"/>
      <c r="F68" s="35">
        <v>798.17</v>
      </c>
      <c r="G68" s="36"/>
    </row>
    <row r="69" spans="1:7" ht="31.5" customHeight="1">
      <c r="A69" s="17">
        <v>7</v>
      </c>
      <c r="B69" s="28" t="s">
        <v>114</v>
      </c>
      <c r="C69" s="28"/>
      <c r="D69" s="34" t="s">
        <v>111</v>
      </c>
      <c r="E69" s="34"/>
      <c r="F69" s="35">
        <v>2158.56</v>
      </c>
      <c r="G69" s="36"/>
    </row>
    <row r="70" spans="1:7">
      <c r="A70" s="17">
        <v>8</v>
      </c>
      <c r="B70" s="28" t="s">
        <v>115</v>
      </c>
      <c r="C70" s="28"/>
      <c r="D70" s="34" t="s">
        <v>111</v>
      </c>
      <c r="E70" s="34"/>
      <c r="F70" s="35">
        <v>1197.25</v>
      </c>
      <c r="G70" s="36"/>
    </row>
    <row r="71" spans="1:7" ht="32.25" customHeight="1">
      <c r="A71" s="17">
        <v>9</v>
      </c>
      <c r="B71" s="28" t="s">
        <v>116</v>
      </c>
      <c r="C71" s="28"/>
      <c r="D71" s="34" t="s">
        <v>111</v>
      </c>
      <c r="E71" s="34"/>
      <c r="F71" s="35">
        <v>1591.97</v>
      </c>
      <c r="G71" s="36"/>
    </row>
    <row r="72" spans="1:7" ht="33.75" customHeight="1">
      <c r="A72" s="17">
        <v>10</v>
      </c>
      <c r="B72" s="28" t="s">
        <v>117</v>
      </c>
      <c r="C72" s="28"/>
      <c r="D72" s="34" t="s">
        <v>118</v>
      </c>
      <c r="E72" s="34"/>
      <c r="F72" s="35">
        <v>2143.83</v>
      </c>
      <c r="G72" s="36"/>
    </row>
    <row r="73" spans="1:7" ht="31.5" customHeight="1">
      <c r="A73" s="17">
        <v>11</v>
      </c>
      <c r="B73" s="28" t="s">
        <v>119</v>
      </c>
      <c r="C73" s="28"/>
      <c r="D73" s="34" t="s">
        <v>118</v>
      </c>
      <c r="E73" s="34"/>
      <c r="F73" s="35">
        <v>2887</v>
      </c>
      <c r="G73" s="36"/>
    </row>
    <row r="74" spans="1:7" ht="45.75" customHeight="1">
      <c r="A74" s="17">
        <v>12</v>
      </c>
      <c r="B74" s="28" t="s">
        <v>120</v>
      </c>
      <c r="C74" s="28"/>
      <c r="D74" s="34" t="s">
        <v>118</v>
      </c>
      <c r="E74" s="34"/>
      <c r="F74" s="35">
        <v>5618.78</v>
      </c>
      <c r="G74" s="36"/>
    </row>
    <row r="75" spans="1:7" ht="47.25" customHeight="1">
      <c r="A75" s="17">
        <v>13</v>
      </c>
      <c r="B75" s="28" t="s">
        <v>121</v>
      </c>
      <c r="C75" s="28"/>
      <c r="D75" s="34" t="s">
        <v>118</v>
      </c>
      <c r="E75" s="34"/>
      <c r="F75" s="35">
        <v>4711.3100000000004</v>
      </c>
      <c r="G75" s="36"/>
    </row>
    <row r="76" spans="1:7" ht="33" customHeight="1">
      <c r="A76" s="17">
        <v>14</v>
      </c>
      <c r="B76" s="28" t="s">
        <v>122</v>
      </c>
      <c r="C76" s="28"/>
      <c r="D76" s="34" t="s">
        <v>118</v>
      </c>
      <c r="E76" s="34"/>
      <c r="F76" s="35">
        <v>1014.16</v>
      </c>
      <c r="G76" s="36"/>
    </row>
    <row r="77" spans="1:7" ht="67.5" customHeight="1">
      <c r="A77" s="17">
        <v>15</v>
      </c>
      <c r="B77" s="28" t="s">
        <v>123</v>
      </c>
      <c r="C77" s="28"/>
      <c r="D77" s="34" t="s">
        <v>124</v>
      </c>
      <c r="E77" s="34"/>
      <c r="F77" s="35">
        <v>5511.7</v>
      </c>
      <c r="G77" s="36"/>
    </row>
    <row r="78" spans="1:7" ht="30.75" customHeight="1">
      <c r="A78" s="17">
        <v>16</v>
      </c>
      <c r="B78" s="28" t="s">
        <v>125</v>
      </c>
      <c r="C78" s="28"/>
      <c r="D78" s="34" t="s">
        <v>126</v>
      </c>
      <c r="E78" s="34"/>
      <c r="F78" s="35">
        <v>1473.74</v>
      </c>
      <c r="G78" s="36"/>
    </row>
    <row r="79" spans="1:7" ht="45.75" customHeight="1">
      <c r="A79" s="17">
        <v>17</v>
      </c>
      <c r="B79" s="29" t="s">
        <v>127</v>
      </c>
      <c r="C79" s="30"/>
      <c r="D79" s="34" t="s">
        <v>126</v>
      </c>
      <c r="E79" s="34"/>
      <c r="F79" s="35">
        <v>1751.44</v>
      </c>
      <c r="G79" s="36"/>
    </row>
    <row r="80" spans="1:7">
      <c r="A80" s="17">
        <v>18</v>
      </c>
      <c r="B80" s="28" t="s">
        <v>128</v>
      </c>
      <c r="C80" s="28"/>
      <c r="D80" s="34" t="s">
        <v>126</v>
      </c>
      <c r="E80" s="34"/>
      <c r="F80" s="35">
        <v>692.08</v>
      </c>
      <c r="G80" s="36"/>
    </row>
    <row r="81" spans="1:7">
      <c r="A81" s="17">
        <v>19</v>
      </c>
      <c r="B81" s="28" t="s">
        <v>131</v>
      </c>
      <c r="C81" s="28"/>
      <c r="D81" s="34" t="s">
        <v>132</v>
      </c>
      <c r="E81" s="34"/>
      <c r="F81" s="35">
        <v>1348.58</v>
      </c>
      <c r="G81" s="36"/>
    </row>
    <row r="82" spans="1:7" ht="32.25" customHeight="1">
      <c r="A82" s="17">
        <v>20</v>
      </c>
      <c r="B82" s="28" t="s">
        <v>133</v>
      </c>
      <c r="C82" s="28"/>
      <c r="D82" s="34" t="s">
        <v>132</v>
      </c>
      <c r="E82" s="34"/>
      <c r="F82" s="35">
        <v>3264.99</v>
      </c>
      <c r="G82" s="36"/>
    </row>
    <row r="83" spans="1:7" ht="15.75" customHeight="1">
      <c r="A83" s="17">
        <v>21</v>
      </c>
      <c r="B83" s="28" t="s">
        <v>134</v>
      </c>
      <c r="C83" s="28"/>
      <c r="D83" s="34" t="s">
        <v>132</v>
      </c>
      <c r="E83" s="34"/>
      <c r="F83" s="35">
        <v>677.32</v>
      </c>
      <c r="G83" s="36"/>
    </row>
    <row r="84" spans="1:7" ht="33.75" customHeight="1">
      <c r="A84" s="17">
        <v>22</v>
      </c>
      <c r="B84" s="28" t="s">
        <v>135</v>
      </c>
      <c r="C84" s="28"/>
      <c r="D84" s="34" t="s">
        <v>136</v>
      </c>
      <c r="E84" s="34"/>
      <c r="F84" s="35">
        <v>3085.29</v>
      </c>
      <c r="G84" s="36"/>
    </row>
    <row r="85" spans="1:7" ht="18" customHeight="1">
      <c r="A85" s="17">
        <v>23</v>
      </c>
      <c r="B85" s="28" t="s">
        <v>137</v>
      </c>
      <c r="C85" s="28"/>
      <c r="D85" s="34" t="s">
        <v>136</v>
      </c>
      <c r="E85" s="34"/>
      <c r="F85" s="35">
        <v>2194.4899999999998</v>
      </c>
      <c r="G85" s="36"/>
    </row>
    <row r="86" spans="1:7" ht="36.75" customHeight="1">
      <c r="A86" s="17">
        <v>24</v>
      </c>
      <c r="B86" s="28" t="s">
        <v>138</v>
      </c>
      <c r="C86" s="28"/>
      <c r="D86" s="34" t="s">
        <v>136</v>
      </c>
      <c r="E86" s="34"/>
      <c r="F86" s="35">
        <v>1570.4</v>
      </c>
      <c r="G86" s="36"/>
    </row>
    <row r="87" spans="1:7" ht="33" customHeight="1">
      <c r="A87" s="17">
        <v>25</v>
      </c>
      <c r="B87" s="28" t="s">
        <v>139</v>
      </c>
      <c r="C87" s="28"/>
      <c r="D87" s="34" t="s">
        <v>140</v>
      </c>
      <c r="E87" s="34"/>
      <c r="F87" s="35">
        <v>23097</v>
      </c>
      <c r="G87" s="36"/>
    </row>
    <row r="88" spans="1:7" ht="34.5" customHeight="1">
      <c r="A88" s="17">
        <v>26</v>
      </c>
      <c r="B88" s="28" t="s">
        <v>141</v>
      </c>
      <c r="C88" s="28"/>
      <c r="D88" s="34" t="s">
        <v>140</v>
      </c>
      <c r="E88" s="34"/>
      <c r="F88" s="35">
        <v>2794</v>
      </c>
      <c r="G88" s="36"/>
    </row>
    <row r="89" spans="1:7" ht="35.25" customHeight="1">
      <c r="A89" s="17">
        <v>27</v>
      </c>
      <c r="B89" s="28" t="s">
        <v>142</v>
      </c>
      <c r="C89" s="28"/>
      <c r="D89" s="34" t="s">
        <v>140</v>
      </c>
      <c r="E89" s="34"/>
      <c r="F89" s="35">
        <v>2057.9699999999998</v>
      </c>
      <c r="G89" s="36"/>
    </row>
    <row r="90" spans="1:7" ht="51.75" customHeight="1">
      <c r="A90" s="17">
        <v>28</v>
      </c>
      <c r="B90" s="28" t="s">
        <v>143</v>
      </c>
      <c r="C90" s="28"/>
      <c r="D90" s="34" t="s">
        <v>140</v>
      </c>
      <c r="E90" s="34"/>
      <c r="F90" s="35">
        <v>2743.95</v>
      </c>
      <c r="G90" s="36"/>
    </row>
    <row r="91" spans="1:7" ht="51" customHeight="1">
      <c r="A91" s="17">
        <v>29</v>
      </c>
      <c r="B91" s="28" t="s">
        <v>144</v>
      </c>
      <c r="C91" s="28"/>
      <c r="D91" s="34" t="s">
        <v>140</v>
      </c>
      <c r="E91" s="34"/>
      <c r="F91" s="35">
        <v>2743.95</v>
      </c>
      <c r="G91" s="36"/>
    </row>
    <row r="92" spans="1:7" ht="46.5" customHeight="1">
      <c r="A92" s="17">
        <v>30</v>
      </c>
      <c r="B92" s="28" t="s">
        <v>145</v>
      </c>
      <c r="C92" s="28"/>
      <c r="D92" s="34" t="s">
        <v>140</v>
      </c>
      <c r="E92" s="34"/>
      <c r="F92" s="35">
        <v>3504.69</v>
      </c>
      <c r="G92" s="36"/>
    </row>
    <row r="93" spans="1:7" ht="33" customHeight="1">
      <c r="A93" s="17">
        <v>31</v>
      </c>
      <c r="B93" s="28" t="s">
        <v>122</v>
      </c>
      <c r="C93" s="28"/>
      <c r="D93" s="34" t="s">
        <v>140</v>
      </c>
      <c r="E93" s="34"/>
      <c r="F93" s="35">
        <v>558</v>
      </c>
      <c r="G93" s="36"/>
    </row>
    <row r="94" spans="1:7">
      <c r="A94" s="17">
        <v>32</v>
      </c>
      <c r="B94" s="28" t="s">
        <v>146</v>
      </c>
      <c r="C94" s="28"/>
      <c r="D94" s="34" t="s">
        <v>140</v>
      </c>
      <c r="E94" s="34"/>
      <c r="F94" s="35">
        <v>2081.29</v>
      </c>
      <c r="G94" s="36"/>
    </row>
    <row r="95" spans="1:7">
      <c r="A95" s="17">
        <v>33</v>
      </c>
      <c r="B95" s="28" t="s">
        <v>146</v>
      </c>
      <c r="C95" s="28"/>
      <c r="D95" s="34" t="s">
        <v>140</v>
      </c>
      <c r="E95" s="34"/>
      <c r="F95" s="35">
        <v>2081.29</v>
      </c>
      <c r="G95" s="36"/>
    </row>
    <row r="96" spans="1:7" ht="47.25" customHeight="1">
      <c r="A96" s="17">
        <v>34</v>
      </c>
      <c r="B96" s="28" t="s">
        <v>147</v>
      </c>
      <c r="C96" s="28"/>
      <c r="D96" s="34" t="s">
        <v>148</v>
      </c>
      <c r="E96" s="34"/>
      <c r="F96" s="35">
        <v>3619.41</v>
      </c>
      <c r="G96" s="36"/>
    </row>
    <row r="97" spans="1:7" ht="35.25" customHeight="1">
      <c r="A97" s="17">
        <v>35</v>
      </c>
      <c r="B97" s="28" t="s">
        <v>117</v>
      </c>
      <c r="C97" s="28"/>
      <c r="D97" s="34" t="s">
        <v>148</v>
      </c>
      <c r="E97" s="34"/>
      <c r="F97" s="35">
        <v>8246.2000000000007</v>
      </c>
      <c r="G97" s="36"/>
    </row>
    <row r="98" spans="1:7" ht="39.75" customHeight="1">
      <c r="A98" s="17">
        <v>36</v>
      </c>
      <c r="B98" s="28" t="s">
        <v>117</v>
      </c>
      <c r="C98" s="28"/>
      <c r="D98" s="34" t="s">
        <v>148</v>
      </c>
      <c r="E98" s="34"/>
      <c r="F98" s="35">
        <v>23399.83</v>
      </c>
      <c r="G98" s="36"/>
    </row>
    <row r="99" spans="1:7" ht="39" customHeight="1">
      <c r="A99" s="17">
        <v>37</v>
      </c>
      <c r="B99" s="28" t="s">
        <v>117</v>
      </c>
      <c r="C99" s="28"/>
      <c r="D99" s="34" t="s">
        <v>148</v>
      </c>
      <c r="E99" s="34"/>
      <c r="F99" s="35">
        <v>20385.310000000001</v>
      </c>
      <c r="G99" s="36"/>
    </row>
    <row r="100" spans="1:7">
      <c r="A100" s="17">
        <v>38</v>
      </c>
      <c r="B100" s="28" t="s">
        <v>107</v>
      </c>
      <c r="C100" s="28"/>
      <c r="D100" s="34" t="s">
        <v>148</v>
      </c>
      <c r="E100" s="34"/>
      <c r="F100" s="35">
        <v>3307.41</v>
      </c>
      <c r="G100" s="36"/>
    </row>
    <row r="101" spans="1:7" ht="30.75" customHeight="1">
      <c r="A101" s="17">
        <v>39</v>
      </c>
      <c r="B101" s="28" t="s">
        <v>149</v>
      </c>
      <c r="C101" s="28"/>
      <c r="D101" s="34" t="s">
        <v>148</v>
      </c>
      <c r="E101" s="34"/>
      <c r="F101" s="35">
        <v>3827.43</v>
      </c>
      <c r="G101" s="36"/>
    </row>
    <row r="102" spans="1:7" ht="39" customHeight="1">
      <c r="A102" s="17">
        <v>40</v>
      </c>
      <c r="B102" s="28" t="s">
        <v>150</v>
      </c>
      <c r="C102" s="28"/>
      <c r="D102" s="34" t="s">
        <v>148</v>
      </c>
      <c r="E102" s="34"/>
      <c r="F102" s="35">
        <v>378.32</v>
      </c>
      <c r="G102" s="36"/>
    </row>
    <row r="103" spans="1:7" ht="32.25" customHeight="1">
      <c r="A103" s="17">
        <v>41</v>
      </c>
      <c r="B103" s="28" t="s">
        <v>151</v>
      </c>
      <c r="C103" s="28"/>
      <c r="D103" s="34" t="s">
        <v>148</v>
      </c>
      <c r="E103" s="34"/>
      <c r="F103" s="35">
        <v>1216.3699999999999</v>
      </c>
      <c r="G103" s="36"/>
    </row>
    <row r="104" spans="1:7" ht="33" customHeight="1">
      <c r="A104" s="17">
        <v>42</v>
      </c>
      <c r="B104" s="28" t="s">
        <v>152</v>
      </c>
      <c r="C104" s="28"/>
      <c r="D104" s="34" t="s">
        <v>148</v>
      </c>
      <c r="E104" s="34"/>
      <c r="F104" s="35">
        <v>15958.96</v>
      </c>
      <c r="G104" s="36"/>
    </row>
    <row r="105" spans="1:7">
      <c r="A105" s="17">
        <v>43</v>
      </c>
      <c r="B105" s="28" t="s">
        <v>153</v>
      </c>
      <c r="C105" s="28"/>
      <c r="D105" s="34" t="s">
        <v>148</v>
      </c>
      <c r="E105" s="34"/>
      <c r="F105" s="35">
        <v>991.99</v>
      </c>
      <c r="G105" s="36"/>
    </row>
    <row r="106" spans="1:7" ht="34.5" customHeight="1">
      <c r="A106" s="17">
        <v>44</v>
      </c>
      <c r="B106" s="28" t="s">
        <v>122</v>
      </c>
      <c r="C106" s="28"/>
      <c r="D106" s="34" t="s">
        <v>148</v>
      </c>
      <c r="E106" s="34"/>
      <c r="F106" s="35">
        <v>534.65</v>
      </c>
      <c r="G106" s="36"/>
    </row>
    <row r="107" spans="1:7" ht="34.5" customHeight="1">
      <c r="A107" s="17">
        <v>45</v>
      </c>
      <c r="B107" s="28" t="s">
        <v>150</v>
      </c>
      <c r="C107" s="28"/>
      <c r="D107" s="34" t="s">
        <v>154</v>
      </c>
      <c r="E107" s="34"/>
      <c r="F107" s="35">
        <v>575.69000000000005</v>
      </c>
      <c r="G107" s="36"/>
    </row>
    <row r="108" spans="1:7" ht="36" customHeight="1">
      <c r="A108" s="17">
        <v>46</v>
      </c>
      <c r="B108" s="28" t="s">
        <v>155</v>
      </c>
      <c r="C108" s="28"/>
      <c r="D108" s="34" t="s">
        <v>154</v>
      </c>
      <c r="E108" s="34"/>
      <c r="F108" s="35">
        <v>7049.74</v>
      </c>
      <c r="G108" s="36"/>
    </row>
    <row r="109" spans="1:7" ht="31.5" customHeight="1">
      <c r="A109" s="17">
        <v>47</v>
      </c>
      <c r="B109" s="28" t="s">
        <v>156</v>
      </c>
      <c r="C109" s="28"/>
      <c r="D109" s="34" t="s">
        <v>154</v>
      </c>
      <c r="E109" s="34"/>
      <c r="F109" s="35">
        <v>648.16999999999996</v>
      </c>
      <c r="G109" s="36"/>
    </row>
    <row r="110" spans="1:7" ht="51" customHeight="1">
      <c r="A110" s="17">
        <v>48</v>
      </c>
      <c r="B110" s="28" t="s">
        <v>157</v>
      </c>
      <c r="C110" s="28"/>
      <c r="D110" s="34" t="s">
        <v>154</v>
      </c>
      <c r="E110" s="34"/>
      <c r="F110" s="35">
        <v>7187.04</v>
      </c>
      <c r="G110" s="36"/>
    </row>
    <row r="111" spans="1:7" ht="54.75" customHeight="1">
      <c r="A111" s="17">
        <v>49</v>
      </c>
      <c r="B111" s="28" t="s">
        <v>158</v>
      </c>
      <c r="C111" s="28"/>
      <c r="D111" s="34" t="s">
        <v>154</v>
      </c>
      <c r="E111" s="34"/>
      <c r="F111" s="35">
        <v>3524.87</v>
      </c>
      <c r="G111" s="36"/>
    </row>
    <row r="112" spans="1:7" ht="33" customHeight="1">
      <c r="A112" s="17">
        <v>50</v>
      </c>
      <c r="B112" s="28" t="s">
        <v>159</v>
      </c>
      <c r="C112" s="28"/>
      <c r="D112" s="34" t="s">
        <v>154</v>
      </c>
      <c r="E112" s="34"/>
      <c r="F112" s="35">
        <v>3524.87</v>
      </c>
      <c r="G112" s="36"/>
    </row>
    <row r="113" spans="1:7" ht="37.5" customHeight="1">
      <c r="A113" s="17">
        <v>51</v>
      </c>
      <c r="B113" s="28" t="s">
        <v>160</v>
      </c>
      <c r="C113" s="28"/>
      <c r="D113" s="34" t="s">
        <v>154</v>
      </c>
      <c r="E113" s="34"/>
      <c r="F113" s="35">
        <v>368.4</v>
      </c>
      <c r="G113" s="36"/>
    </row>
    <row r="114" spans="1:7" ht="34.5" customHeight="1">
      <c r="A114" s="17">
        <v>52</v>
      </c>
      <c r="B114" s="28" t="s">
        <v>161</v>
      </c>
      <c r="C114" s="28"/>
      <c r="D114" s="34" t="s">
        <v>154</v>
      </c>
      <c r="E114" s="34"/>
      <c r="F114" s="35">
        <v>683.89</v>
      </c>
      <c r="G114" s="36"/>
    </row>
    <row r="115" spans="1:7" ht="30.75" customHeight="1">
      <c r="A115" s="17">
        <v>53</v>
      </c>
      <c r="B115" s="28" t="s">
        <v>162</v>
      </c>
      <c r="C115" s="28"/>
      <c r="D115" s="34" t="s">
        <v>154</v>
      </c>
      <c r="E115" s="34"/>
      <c r="F115" s="35">
        <v>568.15</v>
      </c>
      <c r="G115" s="36"/>
    </row>
    <row r="116" spans="1:7" ht="32.25" customHeight="1">
      <c r="A116" s="17">
        <v>54</v>
      </c>
      <c r="B116" s="28" t="s">
        <v>168</v>
      </c>
      <c r="C116" s="28"/>
      <c r="D116" s="34" t="s">
        <v>169</v>
      </c>
      <c r="E116" s="34"/>
      <c r="F116" s="35">
        <v>1753.91</v>
      </c>
      <c r="G116" s="36"/>
    </row>
    <row r="117" spans="1:7" ht="40.5" customHeight="1">
      <c r="A117" s="17">
        <v>55</v>
      </c>
      <c r="B117" s="28" t="s">
        <v>170</v>
      </c>
      <c r="C117" s="28"/>
      <c r="D117" s="34" t="s">
        <v>169</v>
      </c>
      <c r="E117" s="34"/>
      <c r="F117" s="35">
        <v>1353.91</v>
      </c>
      <c r="G117" s="36"/>
    </row>
    <row r="118" spans="1:7" ht="39.75" customHeight="1">
      <c r="A118" s="17">
        <v>56</v>
      </c>
      <c r="B118" s="28" t="s">
        <v>171</v>
      </c>
      <c r="C118" s="28"/>
      <c r="D118" s="34" t="s">
        <v>169</v>
      </c>
      <c r="E118" s="34"/>
      <c r="F118" s="35">
        <v>1353.91</v>
      </c>
      <c r="G118" s="36"/>
    </row>
    <row r="119" spans="1:7" ht="39" customHeight="1">
      <c r="A119" s="17">
        <v>57</v>
      </c>
      <c r="B119" s="28" t="s">
        <v>171</v>
      </c>
      <c r="C119" s="28"/>
      <c r="D119" s="34" t="s">
        <v>169</v>
      </c>
      <c r="E119" s="34"/>
      <c r="F119" s="35">
        <v>426.66</v>
      </c>
      <c r="G119" s="36"/>
    </row>
    <row r="120" spans="1:7" ht="34.5" customHeight="1">
      <c r="A120" s="17">
        <v>58</v>
      </c>
      <c r="B120" s="28" t="s">
        <v>172</v>
      </c>
      <c r="C120" s="28"/>
      <c r="D120" s="34" t="s">
        <v>169</v>
      </c>
      <c r="E120" s="34"/>
      <c r="F120" s="35">
        <v>450.17</v>
      </c>
      <c r="G120" s="36"/>
    </row>
    <row r="121" spans="1:7" ht="33.75" customHeight="1">
      <c r="A121" s="17">
        <v>59</v>
      </c>
      <c r="B121" s="28" t="s">
        <v>173</v>
      </c>
      <c r="C121" s="28"/>
      <c r="D121" s="34" t="s">
        <v>169</v>
      </c>
      <c r="E121" s="34"/>
      <c r="F121" s="35">
        <v>2707.81</v>
      </c>
      <c r="G121" s="36"/>
    </row>
    <row r="122" spans="1:7" ht="34.5" customHeight="1">
      <c r="A122" s="17">
        <v>60</v>
      </c>
      <c r="B122" s="28" t="s">
        <v>174</v>
      </c>
      <c r="C122" s="28"/>
      <c r="D122" s="34" t="s">
        <v>169</v>
      </c>
      <c r="E122" s="34"/>
      <c r="F122" s="35">
        <v>2369.69</v>
      </c>
      <c r="G122" s="36"/>
    </row>
    <row r="123" spans="1:7" ht="30.75" customHeight="1">
      <c r="A123" s="17">
        <v>61</v>
      </c>
      <c r="B123" s="28" t="s">
        <v>175</v>
      </c>
      <c r="C123" s="28"/>
      <c r="D123" s="34" t="s">
        <v>169</v>
      </c>
      <c r="E123" s="34"/>
      <c r="F123" s="35">
        <v>1096.28</v>
      </c>
      <c r="G123" s="36"/>
    </row>
    <row r="124" spans="1:7" ht="30.75" customHeight="1">
      <c r="A124" s="17">
        <v>62</v>
      </c>
      <c r="B124" s="28" t="s">
        <v>176</v>
      </c>
      <c r="C124" s="28"/>
      <c r="D124" s="34" t="s">
        <v>177</v>
      </c>
      <c r="E124" s="34"/>
      <c r="F124" s="35">
        <v>1681</v>
      </c>
      <c r="G124" s="36"/>
    </row>
    <row r="125" spans="1:7" ht="48" customHeight="1">
      <c r="A125" s="17">
        <v>63</v>
      </c>
      <c r="B125" s="28" t="s">
        <v>178</v>
      </c>
      <c r="C125" s="28"/>
      <c r="D125" s="34" t="s">
        <v>177</v>
      </c>
      <c r="E125" s="34"/>
      <c r="F125" s="35">
        <v>1219</v>
      </c>
      <c r="G125" s="36"/>
    </row>
    <row r="126" spans="1:7" ht="69" customHeight="1">
      <c r="A126" s="17">
        <v>64</v>
      </c>
      <c r="B126" s="28" t="s">
        <v>179</v>
      </c>
      <c r="C126" s="28"/>
      <c r="D126" s="34" t="s">
        <v>177</v>
      </c>
      <c r="E126" s="34"/>
      <c r="F126" s="35">
        <v>1834.32</v>
      </c>
      <c r="G126" s="36"/>
    </row>
    <row r="127" spans="1:7" ht="71.25" customHeight="1">
      <c r="A127" s="17">
        <v>65</v>
      </c>
      <c r="B127" s="28" t="s">
        <v>180</v>
      </c>
      <c r="C127" s="28"/>
      <c r="D127" s="34" t="s">
        <v>177</v>
      </c>
      <c r="E127" s="34"/>
      <c r="F127" s="35">
        <v>6867.92</v>
      </c>
      <c r="G127" s="36"/>
    </row>
    <row r="128" spans="1:7" ht="31.5" customHeight="1">
      <c r="A128" s="17">
        <v>66</v>
      </c>
      <c r="B128" s="28" t="s">
        <v>181</v>
      </c>
      <c r="C128" s="28"/>
      <c r="D128" s="34" t="s">
        <v>177</v>
      </c>
      <c r="E128" s="34"/>
      <c r="F128" s="35">
        <v>1766.38</v>
      </c>
      <c r="G128" s="36"/>
    </row>
    <row r="129" spans="1:7" ht="30.75" customHeight="1">
      <c r="A129" s="17">
        <v>67</v>
      </c>
      <c r="B129" s="28" t="s">
        <v>181</v>
      </c>
      <c r="C129" s="28"/>
      <c r="D129" s="34" t="s">
        <v>177</v>
      </c>
      <c r="E129" s="34"/>
      <c r="F129" s="35">
        <v>1737.3</v>
      </c>
      <c r="G129" s="36"/>
    </row>
    <row r="130" spans="1:7">
      <c r="A130" s="17">
        <v>68</v>
      </c>
      <c r="B130" s="28" t="s">
        <v>182</v>
      </c>
      <c r="C130" s="28"/>
      <c r="D130" s="34" t="s">
        <v>177</v>
      </c>
      <c r="E130" s="34"/>
      <c r="F130" s="35">
        <v>1916.67</v>
      </c>
      <c r="G130" s="36"/>
    </row>
    <row r="131" spans="1:7" ht="30" customHeight="1">
      <c r="A131" s="17">
        <v>69</v>
      </c>
      <c r="B131" s="28" t="s">
        <v>183</v>
      </c>
      <c r="C131" s="28"/>
      <c r="D131" s="34" t="s">
        <v>177</v>
      </c>
      <c r="E131" s="34"/>
      <c r="F131" s="35">
        <v>2625.24</v>
      </c>
      <c r="G131" s="36"/>
    </row>
    <row r="132" spans="1:7" ht="56.25" customHeight="1">
      <c r="A132" s="17">
        <v>70</v>
      </c>
      <c r="B132" s="28" t="s">
        <v>184</v>
      </c>
      <c r="C132" s="28"/>
      <c r="D132" s="34" t="s">
        <v>177</v>
      </c>
      <c r="E132" s="34"/>
      <c r="F132" s="35">
        <v>2773.21</v>
      </c>
      <c r="G132" s="36"/>
    </row>
    <row r="133" spans="1:7" ht="54.75" customHeight="1">
      <c r="A133" s="17">
        <v>71</v>
      </c>
      <c r="B133" s="28" t="s">
        <v>185</v>
      </c>
      <c r="C133" s="28"/>
      <c r="D133" s="34" t="s">
        <v>177</v>
      </c>
      <c r="E133" s="34"/>
      <c r="F133" s="35">
        <v>6212.64</v>
      </c>
      <c r="G133" s="36"/>
    </row>
    <row r="134" spans="1:7" ht="48" customHeight="1">
      <c r="A134" s="8"/>
      <c r="B134" s="25" t="s">
        <v>70</v>
      </c>
      <c r="C134" s="26"/>
      <c r="D134" s="27"/>
      <c r="E134" s="23"/>
      <c r="F134" s="22">
        <f>SUM(F63:G133)</f>
        <v>247457.09000000003</v>
      </c>
      <c r="G134" s="23"/>
    </row>
    <row r="136" spans="1:7">
      <c r="A136" s="1" t="s">
        <v>27</v>
      </c>
      <c r="D136" s="6">
        <f>3.4*H4*C6</f>
        <v>247149.26399999997</v>
      </c>
      <c r="E136" s="1" t="s">
        <v>28</v>
      </c>
    </row>
    <row r="137" spans="1:7">
      <c r="A137" s="1" t="s">
        <v>29</v>
      </c>
      <c r="D137" s="6">
        <f>F141*5.3%</f>
        <v>46880.375139999996</v>
      </c>
      <c r="E137" s="1" t="s">
        <v>28</v>
      </c>
    </row>
    <row r="139" spans="1:7">
      <c r="A139" s="1" t="s">
        <v>41</v>
      </c>
    </row>
    <row r="140" spans="1:7">
      <c r="A140" s="1" t="s">
        <v>166</v>
      </c>
    </row>
    <row r="141" spans="1:7">
      <c r="B141" s="1" t="s">
        <v>40</v>
      </c>
      <c r="F141" s="6">
        <f>464976.6+419558.78</f>
        <v>884535.38</v>
      </c>
      <c r="G141" s="1" t="s">
        <v>28</v>
      </c>
    </row>
    <row r="143" spans="1:7">
      <c r="A143" s="1" t="s">
        <v>167</v>
      </c>
    </row>
    <row r="144" spans="1:7">
      <c r="B144" s="1" t="s">
        <v>39</v>
      </c>
      <c r="F144" s="6">
        <f>F58+F134+D136</f>
        <v>924325.24640000006</v>
      </c>
      <c r="G144" s="1" t="s">
        <v>28</v>
      </c>
    </row>
    <row r="146" spans="1:7" ht="30" customHeight="1">
      <c r="A146" s="1" t="s">
        <v>30</v>
      </c>
    </row>
    <row r="147" spans="1:7" ht="32.25" customHeight="1"/>
    <row r="148" spans="1:7" ht="28.5" customHeight="1">
      <c r="A148" s="7" t="s">
        <v>31</v>
      </c>
      <c r="B148" s="24" t="s">
        <v>32</v>
      </c>
      <c r="C148" s="24"/>
      <c r="D148" s="7" t="s">
        <v>33</v>
      </c>
      <c r="E148" s="24" t="s">
        <v>34</v>
      </c>
      <c r="F148" s="24"/>
      <c r="G148" s="7" t="s">
        <v>35</v>
      </c>
    </row>
    <row r="149" spans="1:7" ht="33.75" customHeight="1">
      <c r="A149" s="21" t="s">
        <v>36</v>
      </c>
      <c r="B149" s="20" t="s">
        <v>54</v>
      </c>
      <c r="C149" s="20"/>
      <c r="D149" s="9">
        <v>20</v>
      </c>
      <c r="E149" s="20" t="s">
        <v>56</v>
      </c>
      <c r="F149" s="20"/>
      <c r="G149" s="9">
        <v>20</v>
      </c>
    </row>
    <row r="150" spans="1:7" ht="43.5" customHeight="1">
      <c r="A150" s="21"/>
      <c r="B150" s="20" t="s">
        <v>42</v>
      </c>
      <c r="C150" s="20"/>
      <c r="D150" s="9">
        <v>7</v>
      </c>
      <c r="E150" s="20" t="s">
        <v>56</v>
      </c>
      <c r="F150" s="20"/>
      <c r="G150" s="9">
        <v>7</v>
      </c>
    </row>
    <row r="151" spans="1:7" ht="69" customHeight="1">
      <c r="A151" s="21"/>
      <c r="B151" s="20" t="s">
        <v>43</v>
      </c>
      <c r="C151" s="20"/>
      <c r="D151" s="9">
        <v>2</v>
      </c>
      <c r="E151" s="20" t="s">
        <v>56</v>
      </c>
      <c r="F151" s="20"/>
      <c r="G151" s="9">
        <v>2</v>
      </c>
    </row>
    <row r="152" spans="1:7" ht="37.5" customHeight="1">
      <c r="A152" s="9" t="s">
        <v>44</v>
      </c>
      <c r="B152" s="20" t="s">
        <v>45</v>
      </c>
      <c r="C152" s="20"/>
      <c r="D152" s="9"/>
      <c r="E152" s="20" t="s">
        <v>57</v>
      </c>
      <c r="F152" s="20"/>
      <c r="G152" s="9"/>
    </row>
    <row r="153" spans="1:7" ht="60" customHeight="1">
      <c r="A153" s="21" t="s">
        <v>46</v>
      </c>
      <c r="B153" s="20" t="s">
        <v>55</v>
      </c>
      <c r="C153" s="20"/>
      <c r="D153" s="9">
        <v>12</v>
      </c>
      <c r="E153" s="20" t="s">
        <v>58</v>
      </c>
      <c r="F153" s="20"/>
      <c r="G153" s="9">
        <v>12</v>
      </c>
    </row>
    <row r="154" spans="1:7" ht="33" customHeight="1">
      <c r="A154" s="21"/>
      <c r="B154" s="20" t="s">
        <v>47</v>
      </c>
      <c r="C154" s="20"/>
      <c r="D154" s="9">
        <v>3</v>
      </c>
      <c r="E154" s="20" t="s">
        <v>59</v>
      </c>
      <c r="F154" s="20"/>
      <c r="G154" s="9">
        <v>3</v>
      </c>
    </row>
    <row r="155" spans="1:7" ht="42.75" customHeight="1">
      <c r="A155" s="21"/>
      <c r="B155" s="20" t="s">
        <v>51</v>
      </c>
      <c r="C155" s="20"/>
      <c r="D155" s="9">
        <v>6</v>
      </c>
      <c r="E155" s="20" t="s">
        <v>60</v>
      </c>
      <c r="F155" s="20"/>
      <c r="G155" s="9">
        <v>6</v>
      </c>
    </row>
    <row r="156" spans="1:7" ht="36" customHeight="1">
      <c r="A156" s="21"/>
      <c r="B156" s="20" t="s">
        <v>52</v>
      </c>
      <c r="C156" s="20"/>
      <c r="D156" s="9"/>
      <c r="E156" s="20" t="s">
        <v>61</v>
      </c>
      <c r="F156" s="20"/>
      <c r="G156" s="9"/>
    </row>
    <row r="157" spans="1:7">
      <c r="A157" s="21"/>
      <c r="B157" s="20" t="s">
        <v>53</v>
      </c>
      <c r="C157" s="20"/>
      <c r="D157" s="9">
        <v>1</v>
      </c>
      <c r="E157" s="20" t="s">
        <v>62</v>
      </c>
      <c r="F157" s="20"/>
      <c r="G157" s="9">
        <v>1</v>
      </c>
    </row>
    <row r="158" spans="1:7">
      <c r="A158" s="21"/>
      <c r="B158" s="20" t="s">
        <v>48</v>
      </c>
      <c r="C158" s="20"/>
      <c r="D158" s="9">
        <v>1</v>
      </c>
      <c r="E158" s="20" t="s">
        <v>63</v>
      </c>
      <c r="F158" s="20"/>
      <c r="G158" s="9">
        <v>1</v>
      </c>
    </row>
    <row r="159" spans="1:7">
      <c r="A159" s="21"/>
      <c r="B159" s="20" t="s">
        <v>49</v>
      </c>
      <c r="C159" s="20"/>
      <c r="D159" s="9">
        <v>6</v>
      </c>
      <c r="E159" s="20" t="s">
        <v>58</v>
      </c>
      <c r="F159" s="20"/>
      <c r="G159" s="9">
        <v>6</v>
      </c>
    </row>
    <row r="160" spans="1:7">
      <c r="A160" s="21"/>
      <c r="B160" s="20" t="s">
        <v>50</v>
      </c>
      <c r="C160" s="20"/>
      <c r="D160" s="9">
        <v>10</v>
      </c>
      <c r="E160" s="20"/>
      <c r="F160" s="20"/>
      <c r="G160" s="9">
        <v>10</v>
      </c>
    </row>
    <row r="163" spans="1:6">
      <c r="A163" s="1" t="s">
        <v>66</v>
      </c>
      <c r="F163" s="1" t="s">
        <v>65</v>
      </c>
    </row>
    <row r="165" spans="1:6">
      <c r="A165" s="1" t="s">
        <v>69</v>
      </c>
      <c r="F16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308"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A24:B24"/>
    <mergeCell ref="C24:D24"/>
    <mergeCell ref="E24:F24"/>
    <mergeCell ref="C25:D25"/>
    <mergeCell ref="E25:F25"/>
    <mergeCell ref="C26:D26"/>
    <mergeCell ref="E26:F26"/>
    <mergeCell ref="F131:G131"/>
    <mergeCell ref="F132:G13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04:G104"/>
    <mergeCell ref="F105:G105"/>
    <mergeCell ref="F106:G106"/>
    <mergeCell ref="F107:G107"/>
    <mergeCell ref="F108:G108"/>
    <mergeCell ref="F109:G109"/>
    <mergeCell ref="F133:G133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10:G110"/>
    <mergeCell ref="F111:G111"/>
    <mergeCell ref="F112:G112"/>
    <mergeCell ref="F97:G97"/>
    <mergeCell ref="F98:G98"/>
    <mergeCell ref="F99:G99"/>
    <mergeCell ref="F100:G100"/>
    <mergeCell ref="F101:G101"/>
    <mergeCell ref="F102:G102"/>
    <mergeCell ref="F103:G103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72:G72"/>
    <mergeCell ref="F73:G73"/>
    <mergeCell ref="F74:G74"/>
    <mergeCell ref="F75:G75"/>
    <mergeCell ref="F76:G76"/>
    <mergeCell ref="F77:G77"/>
    <mergeCell ref="F78:G78"/>
    <mergeCell ref="F66:G66"/>
    <mergeCell ref="F67:G67"/>
    <mergeCell ref="F68:G68"/>
    <mergeCell ref="F69:G69"/>
    <mergeCell ref="F70:G70"/>
    <mergeCell ref="F71:G71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97:E97"/>
    <mergeCell ref="D98:E98"/>
    <mergeCell ref="D99:E99"/>
    <mergeCell ref="D100:E100"/>
    <mergeCell ref="D101:E101"/>
    <mergeCell ref="D102:E102"/>
    <mergeCell ref="D103:E103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72:E72"/>
    <mergeCell ref="D73:E73"/>
    <mergeCell ref="D74:E74"/>
    <mergeCell ref="D75:E75"/>
    <mergeCell ref="D76:E76"/>
    <mergeCell ref="D77:E77"/>
    <mergeCell ref="D78:E78"/>
    <mergeCell ref="D66:E66"/>
    <mergeCell ref="D67:E67"/>
    <mergeCell ref="D68:E68"/>
    <mergeCell ref="D69:E69"/>
    <mergeCell ref="D70:E70"/>
    <mergeCell ref="D71:E71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8:D18"/>
    <mergeCell ref="E18:F18"/>
    <mergeCell ref="A19:D19"/>
    <mergeCell ref="E19:F19"/>
    <mergeCell ref="A20:D20"/>
    <mergeCell ref="E20:F20"/>
    <mergeCell ref="A21:D21"/>
    <mergeCell ref="E21:F21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7:C57"/>
    <mergeCell ref="D57:E57"/>
    <mergeCell ref="F57:G57"/>
    <mergeCell ref="B58:C58"/>
    <mergeCell ref="D58:E58"/>
    <mergeCell ref="F58:G58"/>
    <mergeCell ref="D63:E63"/>
    <mergeCell ref="D64:E64"/>
    <mergeCell ref="D65:E65"/>
    <mergeCell ref="F63:G63"/>
    <mergeCell ref="F64:G64"/>
    <mergeCell ref="F65:G65"/>
    <mergeCell ref="B66:C66"/>
    <mergeCell ref="B67:C67"/>
    <mergeCell ref="B68:C68"/>
    <mergeCell ref="B69:C69"/>
    <mergeCell ref="B62:C62"/>
    <mergeCell ref="D62:E62"/>
    <mergeCell ref="F62:G62"/>
    <mergeCell ref="B63:C63"/>
    <mergeCell ref="B64:C64"/>
    <mergeCell ref="B65:C65"/>
    <mergeCell ref="B75:C75"/>
    <mergeCell ref="B76:C76"/>
    <mergeCell ref="B77:C77"/>
    <mergeCell ref="B78:C78"/>
    <mergeCell ref="B70:C70"/>
    <mergeCell ref="B71:C71"/>
    <mergeCell ref="B72:C72"/>
    <mergeCell ref="B73:C73"/>
    <mergeCell ref="B74:C74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107:C107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31:C131"/>
    <mergeCell ref="B132:C132"/>
    <mergeCell ref="B133:C133"/>
    <mergeCell ref="B125:C125"/>
    <mergeCell ref="B126:C126"/>
    <mergeCell ref="B127:C127"/>
    <mergeCell ref="B128:C128"/>
    <mergeCell ref="B129:C129"/>
    <mergeCell ref="B130:C130"/>
    <mergeCell ref="F134:G134"/>
    <mergeCell ref="B148:C148"/>
    <mergeCell ref="E148:F148"/>
    <mergeCell ref="A149:A151"/>
    <mergeCell ref="B149:C149"/>
    <mergeCell ref="E149:F149"/>
    <mergeCell ref="B150:C150"/>
    <mergeCell ref="E150:F150"/>
    <mergeCell ref="B151:C151"/>
    <mergeCell ref="E151:F151"/>
    <mergeCell ref="B134:C134"/>
    <mergeCell ref="D134:E134"/>
    <mergeCell ref="B152:C152"/>
    <mergeCell ref="E152:F152"/>
    <mergeCell ref="A153:A160"/>
    <mergeCell ref="B153:C153"/>
    <mergeCell ref="E153:F153"/>
    <mergeCell ref="B154:C154"/>
    <mergeCell ref="E154:F154"/>
    <mergeCell ref="B155:C155"/>
    <mergeCell ref="E155:F155"/>
    <mergeCell ref="B159:C159"/>
    <mergeCell ref="E159:F159"/>
    <mergeCell ref="B160:C160"/>
    <mergeCell ref="E160:F160"/>
    <mergeCell ref="B156:C156"/>
    <mergeCell ref="E156:F156"/>
    <mergeCell ref="B157:C157"/>
    <mergeCell ref="E157:F157"/>
    <mergeCell ref="B158:C158"/>
    <mergeCell ref="E158:F158"/>
  </mergeCells>
  <pageMargins left="0.2" right="0.2" top="0.47" bottom="0.1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2015-03-04T06:40:42Z</dcterms:modified>
</cp:coreProperties>
</file>