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210" i="11"/>
  <c r="D206" s="1"/>
  <c r="E50"/>
  <c r="D50"/>
  <c r="B49"/>
  <c r="B48"/>
  <c r="B47"/>
  <c r="B46"/>
  <c r="B45"/>
  <c r="B44"/>
  <c r="B43"/>
  <c r="B42"/>
  <c r="B41"/>
  <c r="B40"/>
  <c r="B39"/>
  <c r="B38"/>
  <c r="F203"/>
  <c r="C6"/>
  <c r="F62" s="1"/>
  <c r="D205" l="1"/>
  <c r="F56"/>
  <c r="F59"/>
  <c r="F61"/>
  <c r="F63"/>
  <c r="F57"/>
  <c r="F60"/>
  <c r="F58"/>
  <c r="F64" l="1"/>
  <c r="F213" l="1"/>
</calcChain>
</file>

<file path=xl/sharedStrings.xml><?xml version="1.0" encoding="utf-8"?>
<sst xmlns="http://schemas.openxmlformats.org/spreadsheetml/2006/main" count="405" uniqueCount="230">
  <si>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</si>
  <si>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</si>
  <si>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</si>
  <si>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</si>
  <si>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</si>
  <si>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</si>
  <si>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</si>
  <si>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</si>
  <si>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</si>
  <si>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</si>
  <si>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</si>
  <si>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</si>
  <si>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</si>
  <si>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</si>
  <si>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</si>
  <si>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</si>
  <si>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</si>
  <si>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</si>
  <si>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</si>
  <si>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</si>
  <si>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</si>
  <si>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</si>
  <si>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</si>
  <si>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</si>
  <si>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</si>
  <si>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</si>
  <si>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</si>
  <si>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</si>
  <si>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</si>
  <si>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</si>
  <si>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</si>
  <si>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</si>
  <si>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</si>
  <si>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</si>
  <si>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</si>
  <si>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</si>
  <si>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</si>
  <si>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</si>
  <si>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</si>
  <si>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</si>
  <si>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</si>
  <si>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</si>
  <si>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</si>
  <si>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</si>
  <si>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</si>
  <si>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</si>
  <si>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</si>
  <si>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</si>
  <si>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</si>
  <si>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</si>
  <si>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</si>
  <si>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</si>
  <si>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</si>
  <si>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</si>
  <si>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</si>
  <si>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</si>
  <si>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</si>
  <si>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</si>
  <si>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</si>
  <si>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</si>
  <si>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</si>
  <si>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</si>
  <si>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</si>
  <si>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</si>
  <si>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</si>
  <si>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</si>
  <si>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</si>
  <si>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</si>
  <si>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</si>
  <si>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</si>
  <si>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</si>
  <si>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48 по улице Октябрьская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</si>
  <si>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</si>
  <si>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</si>
  <si>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</si>
  <si>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</si>
  <si>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</si>
  <si>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</si>
  <si>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</si>
  <si>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</si>
  <si>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</si>
  <si>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</si>
  <si>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</si>
  <si>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</si>
  <si>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</si>
  <si>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</si>
  <si>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</si>
  <si>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</si>
  <si>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</si>
  <si>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</si>
  <si>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</si>
  <si>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</si>
  <si>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</si>
  <si>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</si>
  <si>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</si>
  <si>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</si>
  <si>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</si>
  <si>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</si>
  <si>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</si>
  <si>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28.05.2013г.</t>
  </si>
  <si>
    <t>312 от 22.12.08г.</t>
  </si>
  <si>
    <t xml:space="preserve">до 2008г. </t>
  </si>
  <si>
    <t>25.08.2013г.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</si>
  <si>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</si>
  <si>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</si>
  <si>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</si>
  <si>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</si>
  <si>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</si>
  <si>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</si>
  <si>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</si>
  <si>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под. №6 прочистка канализации</t>
  </si>
  <si>
    <t>Январь</t>
  </si>
  <si>
    <t>подвал под. №5 ремонт задвижки отопления</t>
  </si>
  <si>
    <t>кв.109 замена стояка ХВ</t>
  </si>
  <si>
    <t>кв.122 ремонт канализации</t>
  </si>
  <si>
    <t>кв.37 замена вентиля ХВ</t>
  </si>
  <si>
    <t>Ремонт освещения</t>
  </si>
  <si>
    <t>Ремонт освещения площадок</t>
  </si>
  <si>
    <t>Слив воды с емкостей</t>
  </si>
  <si>
    <t>кв.1 отогрев стояка ХВ</t>
  </si>
  <si>
    <t>Февраль</t>
  </si>
  <si>
    <t>кв.118 замена стояка канализации</t>
  </si>
  <si>
    <t>Ремонт ливневой канализации на чердаке</t>
  </si>
  <si>
    <t>Замена лежака канализации в подвале</t>
  </si>
  <si>
    <t>кв.196 врезка вентилей на ХВ и ГВС, ремонт подводки</t>
  </si>
  <si>
    <t>кв.63 ремонт канализации</t>
  </si>
  <si>
    <t>кв.79 замена стояка канализации</t>
  </si>
  <si>
    <t>Март</t>
  </si>
  <si>
    <t>Слив воды, разборка водостока, очистка от льда, сборка водостока</t>
  </si>
  <si>
    <t>кв.139 ремонт ХВ</t>
  </si>
  <si>
    <t>Ремонт стояка ГВС в подвале</t>
  </si>
  <si>
    <t>кв.94 наладка стояка ГВС</t>
  </si>
  <si>
    <t>Апрель</t>
  </si>
  <si>
    <t>Замена стояка холодного водоснабжения кв.39-55</t>
  </si>
  <si>
    <t>Ремонт ГВС в подвале</t>
  </si>
  <si>
    <t>Ремонт стояка ГВС кв.203</t>
  </si>
  <si>
    <t>Ремонт стояка ХВ кв.47</t>
  </si>
  <si>
    <t>Ремонт лежака ГВС в подвале с выходом в кв.94</t>
  </si>
  <si>
    <t>Ремонт стояка ГВС кв.91</t>
  </si>
  <si>
    <t>Наладка стояков ГВС кв.94</t>
  </si>
  <si>
    <t>Ремонт эл.проводки площадок</t>
  </si>
  <si>
    <t>Ремонт щита этажного</t>
  </si>
  <si>
    <t>Ремонт стояка канализации кв.109</t>
  </si>
  <si>
    <t>Май</t>
  </si>
  <si>
    <t>Замена вентиля ХВ на шаровый кран кв.126</t>
  </si>
  <si>
    <t>Замена стояка канализации кв.35</t>
  </si>
  <si>
    <t>Изготовление и установка пандуса у входа в подъезд</t>
  </si>
  <si>
    <t>Ремонт стояка отопления кв.91</t>
  </si>
  <si>
    <t>Ремонт эл.проводки после залива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</si>
  <si>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</si>
  <si>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</si>
  <si>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кровли</t>
  </si>
  <si>
    <t>Июнь</t>
  </si>
  <si>
    <t>Замена участка ливневой канализации</t>
  </si>
  <si>
    <t>Ремонт стояка ливневой канализации в чердачном помещении</t>
  </si>
  <si>
    <t>Ревизия запорной арматуры отопления, ХВ, ГВС, в подвале под№5</t>
  </si>
  <si>
    <t>Ревизия запорной арматуры отопления, ХВ, ГВС, в подвале под№1</t>
  </si>
  <si>
    <t>Ревизия запорной арматуры отопления, ХВ, ГВС, в подвале под№2</t>
  </si>
  <si>
    <t>Наладка циркуляции ГВС кв.110</t>
  </si>
  <si>
    <t>Наладка циркуляции стояка ГВС кв.142</t>
  </si>
  <si>
    <t>Замена участка стояка ХВ кв.156</t>
  </si>
  <si>
    <t>Наладка циркуляции стояка ГВС кв.212</t>
  </si>
  <si>
    <t>Замена вентиля ХВ кв.48</t>
  </si>
  <si>
    <t>Замена стояка отопления кв.84</t>
  </si>
  <si>
    <t>Подключение КБК</t>
  </si>
  <si>
    <t>Ремонт освещения подвалов</t>
  </si>
  <si>
    <t>Ремонт перекрытия туалета кв.37</t>
  </si>
  <si>
    <t>Июль</t>
  </si>
  <si>
    <t>Замена части лежака отопления в подвале</t>
  </si>
  <si>
    <t>Ревизия запорной арматуры отопления в подвале</t>
  </si>
  <si>
    <t>Замена вентиля  ГВС, наладка системы ГВС</t>
  </si>
  <si>
    <t>Прочистка вентиляционной системы в подвале</t>
  </si>
  <si>
    <t>Замена стояка канализации кв.37 до подвала</t>
  </si>
  <si>
    <t>Ремонт стояков ливневой канализации в подъезде</t>
  </si>
  <si>
    <t>Ревизия запорной арматуры ГВС, замена шаровых кранов в подвале</t>
  </si>
  <si>
    <t>Август</t>
  </si>
  <si>
    <t>Прочистка стояка канализации в подвале</t>
  </si>
  <si>
    <t>Прочистка канализации под.№6</t>
  </si>
  <si>
    <t>кв.155 замена стояка ХВ с выходом в кв.159</t>
  </si>
  <si>
    <t>Замена стояка канализации с подвального помещения в кв.183</t>
  </si>
  <si>
    <t>Замена 2-х шаровых кранов ХВ кв.7</t>
  </si>
  <si>
    <t>Замена части лежака канализации в подвале</t>
  </si>
  <si>
    <t>Ремонт освещения площадки</t>
  </si>
  <si>
    <t>Замена вентиля и участка стояка ХВ кв.139</t>
  </si>
  <si>
    <t>Сентябрь</t>
  </si>
  <si>
    <t>Замена стояка ливневой канализации</t>
  </si>
  <si>
    <t>Ремонт стояка канализации кв.161</t>
  </si>
  <si>
    <t>Замена участка стояка канализхации кв.198</t>
  </si>
  <si>
    <t>Ремонт стояка канализации кв.25</t>
  </si>
  <si>
    <t>Замена стояка отопления кв.37</t>
  </si>
  <si>
    <t>Ремонт полов кв.71</t>
  </si>
  <si>
    <t>Октябрь</t>
  </si>
  <si>
    <t>Ремонт потолка в подъезде</t>
  </si>
  <si>
    <t>Наладка системы отопления</t>
  </si>
  <si>
    <t>Наладка циркуляции системы отопления</t>
  </si>
  <si>
    <t>Наладка системы отопления кв.202,182,186, 190,198,210,214</t>
  </si>
  <si>
    <t>Замена 2-х шаровых кранов в подвале</t>
  </si>
  <si>
    <t>Наладка системы отопления кв.42,46,54</t>
  </si>
  <si>
    <t>Наладка системы отопления кв.44</t>
  </si>
  <si>
    <t>Ремонт освещения в тамбуре</t>
  </si>
  <si>
    <t>с 1 января 2014г -</t>
  </si>
  <si>
    <t>с 1 августа 2014г -</t>
  </si>
  <si>
    <t>вывоз мусора</t>
  </si>
  <si>
    <t>содер.и тек.ремонт лифтов</t>
  </si>
  <si>
    <t>Замена стояка ГВС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</si>
  <si>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</si>
  <si>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</si>
  <si>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</si>
  <si>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системы ГВС в подвале</t>
  </si>
  <si>
    <t>Прочистка стояка канализации кв.161</t>
  </si>
  <si>
    <t>Наладка системы ГВС кв.178</t>
  </si>
  <si>
    <t>Замена стояка ГВС кв.203</t>
  </si>
  <si>
    <t>Ремонт стояка канализации кв.205</t>
  </si>
  <si>
    <t>Наладка системы отопления кв.207</t>
  </si>
  <si>
    <t>Замена участка стояка канализации кв.207</t>
  </si>
  <si>
    <t>Наладка системы отопления кв.84,107</t>
  </si>
  <si>
    <t>Ремонт щита этажного, замена автоматов</t>
  </si>
  <si>
    <t>Закрепление колпаков на дымовых трубах</t>
  </si>
  <si>
    <t>Декабрь</t>
  </si>
  <si>
    <t>Ремонт стояка отопления кв.2</t>
  </si>
  <si>
    <t>Ремонт стояка ХВ кв.41</t>
  </si>
  <si>
    <t>Замена стояка канализации кв.71</t>
  </si>
  <si>
    <t>Замена участка стояка и лежака канализации в подвале</t>
  </si>
  <si>
    <t>Ремонт силовых сборок  под. 1,2,3,4,5,6</t>
  </si>
  <si>
    <t>Ремонт освещения над подъездом №3, ремонт освещения площадок</t>
  </si>
  <si>
    <t>Изготовление, установка желобов (устройство металлического водосборника)</t>
  </si>
  <si>
    <t>Уборка кровли, очистка приемных корзинок</t>
  </si>
  <si>
    <t>Дератизация подвалов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</si>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</sst>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4"/>
  <sheetViews>
    <sheetView tabSelected="1" topLeftCell="A205" workbookViewId="0">
      <selection activeCell="E215" sqref="E21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71</v>
      </c>
      <c r="B3" s="41"/>
      <c r="C3" s="41"/>
      <c r="D3" s="41"/>
      <c r="E3" s="41"/>
      <c r="F3" s="41"/>
      <c r="G3" s="41"/>
    </row>
    <row r="4" spans="1:8">
      <c r="A4" s="41" t="s">
        <v>109</v>
      </c>
      <c r="B4" s="41"/>
      <c r="C4" s="41"/>
      <c r="D4" s="41"/>
      <c r="E4" s="41"/>
      <c r="F4" s="41"/>
      <c r="G4" s="41"/>
      <c r="H4" s="11">
        <v>12</v>
      </c>
    </row>
    <row r="5" spans="1:8" ht="11.25" customHeight="1"/>
    <row r="6" spans="1:8">
      <c r="A6" s="1" t="s">
        <v>6</v>
      </c>
      <c r="C6" s="3">
        <f>D7+D8</f>
        <v>11478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11478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9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216</v>
      </c>
    </row>
    <row r="12" spans="1:8">
      <c r="A12" s="1" t="s">
        <v>79</v>
      </c>
      <c r="E12" s="1">
        <v>798.9</v>
      </c>
      <c r="F12" s="1" t="s">
        <v>2</v>
      </c>
    </row>
    <row r="13" spans="1:8">
      <c r="A13" s="1" t="s">
        <v>80</v>
      </c>
      <c r="B13" s="1">
        <v>1773.9</v>
      </c>
      <c r="C13" s="1" t="s">
        <v>2</v>
      </c>
    </row>
    <row r="14" spans="1:8">
      <c r="A14" s="1" t="s">
        <v>81</v>
      </c>
      <c r="D14" s="1">
        <v>5000</v>
      </c>
      <c r="E14" s="1" t="s">
        <v>2</v>
      </c>
    </row>
    <row r="16" spans="1:8">
      <c r="A16" s="1" t="s">
        <v>82</v>
      </c>
    </row>
    <row r="17" spans="1:6">
      <c r="A17" s="20" t="s">
        <v>83</v>
      </c>
      <c r="B17" s="20"/>
      <c r="C17" s="20"/>
      <c r="D17" s="20"/>
      <c r="E17" s="20" t="s">
        <v>84</v>
      </c>
      <c r="F17" s="20"/>
    </row>
    <row r="18" spans="1:6">
      <c r="A18" s="27" t="s">
        <v>85</v>
      </c>
      <c r="B18" s="27"/>
      <c r="C18" s="27"/>
      <c r="D18" s="27"/>
      <c r="E18" s="20" t="s">
        <v>102</v>
      </c>
      <c r="F18" s="20"/>
    </row>
    <row r="19" spans="1:6">
      <c r="A19" s="27" t="s">
        <v>86</v>
      </c>
      <c r="B19" s="27"/>
      <c r="C19" s="27"/>
      <c r="D19" s="27"/>
      <c r="E19" s="20" t="s">
        <v>101</v>
      </c>
      <c r="F19" s="20"/>
    </row>
    <row r="20" spans="1:6">
      <c r="A20" s="27" t="s">
        <v>87</v>
      </c>
      <c r="B20" s="27"/>
      <c r="C20" s="27"/>
      <c r="D20" s="27"/>
      <c r="E20" s="20" t="s">
        <v>99</v>
      </c>
      <c r="F20" s="20"/>
    </row>
    <row r="21" spans="1:6">
      <c r="A21" s="27" t="s">
        <v>88</v>
      </c>
      <c r="B21" s="27"/>
      <c r="C21" s="27"/>
      <c r="D21" s="27"/>
      <c r="E21" s="20" t="s">
        <v>103</v>
      </c>
      <c r="F21" s="20"/>
    </row>
    <row r="23" spans="1:6">
      <c r="A23" s="1" t="s">
        <v>89</v>
      </c>
    </row>
    <row r="24" spans="1:6" ht="31.5" customHeight="1">
      <c r="A24" s="19" t="s">
        <v>90</v>
      </c>
      <c r="B24" s="19"/>
      <c r="C24" s="19" t="s">
        <v>91</v>
      </c>
      <c r="D24" s="19"/>
      <c r="E24" s="19" t="s">
        <v>92</v>
      </c>
      <c r="F24" s="19"/>
    </row>
    <row r="25" spans="1:6">
      <c r="A25" s="13" t="s">
        <v>93</v>
      </c>
      <c r="B25" s="13"/>
      <c r="C25" s="20">
        <v>204</v>
      </c>
      <c r="D25" s="20"/>
      <c r="E25" s="20">
        <v>207</v>
      </c>
      <c r="F25" s="20"/>
    </row>
    <row r="26" spans="1:6">
      <c r="A26" s="13" t="s">
        <v>94</v>
      </c>
      <c r="B26" s="13"/>
      <c r="C26" s="20">
        <v>260</v>
      </c>
      <c r="D26" s="20"/>
      <c r="E26" s="20">
        <v>275</v>
      </c>
      <c r="F26" s="20"/>
    </row>
    <row r="27" spans="1:6">
      <c r="A27" s="13" t="s">
        <v>95</v>
      </c>
      <c r="B27" s="13"/>
      <c r="C27" s="20">
        <v>264</v>
      </c>
      <c r="D27" s="20"/>
      <c r="E27" s="20">
        <v>271</v>
      </c>
      <c r="F27" s="20"/>
    </row>
    <row r="29" spans="1:6">
      <c r="A29" s="1" t="s">
        <v>96</v>
      </c>
      <c r="C29" s="1" t="s">
        <v>100</v>
      </c>
    </row>
    <row r="31" spans="1:6">
      <c r="A31" s="1" t="s">
        <v>97</v>
      </c>
    </row>
    <row r="32" spans="1:6">
      <c r="B32" s="1" t="s">
        <v>200</v>
      </c>
      <c r="D32" s="1">
        <v>16.809999999999999</v>
      </c>
      <c r="E32" s="1" t="s">
        <v>98</v>
      </c>
    </row>
    <row r="33" spans="1:10">
      <c r="B33" s="1" t="s">
        <v>201</v>
      </c>
      <c r="D33" s="1">
        <v>12.65</v>
      </c>
      <c r="E33" s="1" t="s">
        <v>98</v>
      </c>
    </row>
    <row r="34" spans="1:10">
      <c r="B34" s="1" t="s">
        <v>202</v>
      </c>
      <c r="D34" s="1">
        <v>2.95</v>
      </c>
      <c r="E34" s="1" t="s">
        <v>98</v>
      </c>
    </row>
    <row r="35" spans="1:10">
      <c r="B35" s="1" t="s">
        <v>203</v>
      </c>
      <c r="D35" s="1">
        <v>2.89</v>
      </c>
      <c r="E35" s="1" t="s">
        <v>98</v>
      </c>
    </row>
    <row r="36" spans="1:10" ht="27" customHeight="1">
      <c r="A36" s="1" t="s">
        <v>1</v>
      </c>
    </row>
    <row r="37" spans="1:10" ht="98.25" customHeight="1">
      <c r="A37" s="14" t="s">
        <v>3</v>
      </c>
      <c r="B37" s="16" t="s">
        <v>149</v>
      </c>
      <c r="C37" s="16" t="s">
        <v>150</v>
      </c>
      <c r="D37" s="14" t="s">
        <v>104</v>
      </c>
      <c r="E37" s="18" t="s">
        <v>4</v>
      </c>
      <c r="F37" s="46"/>
      <c r="G37" s="46"/>
      <c r="H37" s="2"/>
      <c r="I37" s="2"/>
      <c r="J37" s="2"/>
    </row>
    <row r="38" spans="1:10">
      <c r="A38" s="42" t="s">
        <v>37</v>
      </c>
      <c r="B38" s="5">
        <f>D38/C38</f>
        <v>194594.20338983051</v>
      </c>
      <c r="C38" s="6">
        <v>2.95</v>
      </c>
      <c r="D38" s="6">
        <v>574052.9</v>
      </c>
      <c r="E38" s="6">
        <v>547.19000000000005</v>
      </c>
      <c r="F38" s="47"/>
      <c r="G38" s="47"/>
    </row>
    <row r="39" spans="1:10">
      <c r="A39" s="43"/>
      <c r="B39" s="5">
        <f>D39/C39</f>
        <v>194959.90879478829</v>
      </c>
      <c r="C39" s="6">
        <v>3.07</v>
      </c>
      <c r="D39" s="6">
        <v>598526.92000000004</v>
      </c>
      <c r="E39" s="6">
        <v>3392.35</v>
      </c>
      <c r="F39" s="47"/>
      <c r="G39" s="47"/>
    </row>
    <row r="40" spans="1:10">
      <c r="A40" s="42" t="s">
        <v>38</v>
      </c>
      <c r="B40" s="5">
        <f t="shared" ref="B40:B49" si="0">D40/C40</f>
        <v>804.14997936826978</v>
      </c>
      <c r="C40" s="6">
        <v>1502.54</v>
      </c>
      <c r="D40" s="6">
        <v>1208267.51</v>
      </c>
      <c r="E40" s="6"/>
      <c r="F40" s="47"/>
      <c r="G40" s="47"/>
    </row>
    <row r="41" spans="1:10">
      <c r="A41" s="43"/>
      <c r="B41" s="5">
        <f t="shared" si="0"/>
        <v>599.43993306881998</v>
      </c>
      <c r="C41" s="6">
        <v>1577.74</v>
      </c>
      <c r="D41" s="6">
        <v>945760.36</v>
      </c>
      <c r="E41" s="6"/>
      <c r="F41" s="47"/>
      <c r="G41" s="47"/>
    </row>
    <row r="42" spans="1:10" ht="16.5" customHeight="1">
      <c r="A42" s="42" t="s">
        <v>105</v>
      </c>
      <c r="B42" s="5">
        <f t="shared" si="0"/>
        <v>6635.785973397823</v>
      </c>
      <c r="C42" s="6">
        <v>16.54</v>
      </c>
      <c r="D42" s="6">
        <v>109755.9</v>
      </c>
      <c r="E42" s="6">
        <v>283.17</v>
      </c>
      <c r="F42" s="47"/>
      <c r="G42" s="47"/>
    </row>
    <row r="43" spans="1:10">
      <c r="A43" s="43"/>
      <c r="B43" s="5">
        <f t="shared" si="0"/>
        <v>7320.4109510086455</v>
      </c>
      <c r="C43" s="6">
        <v>17.350000000000001</v>
      </c>
      <c r="D43" s="6">
        <v>127009.13</v>
      </c>
      <c r="E43" s="6">
        <v>1423.64</v>
      </c>
      <c r="F43" s="47"/>
      <c r="G43" s="47"/>
    </row>
    <row r="44" spans="1:10" ht="16.5" customHeight="1">
      <c r="A44" s="44" t="s">
        <v>106</v>
      </c>
      <c r="B44" s="5">
        <f t="shared" si="0"/>
        <v>5554.6493349455868</v>
      </c>
      <c r="C44" s="6">
        <v>16.54</v>
      </c>
      <c r="D44" s="6">
        <v>91873.9</v>
      </c>
      <c r="E44" s="6">
        <v>2343.02</v>
      </c>
      <c r="F44" s="47"/>
      <c r="G44" s="47"/>
    </row>
    <row r="45" spans="1:10">
      <c r="A45" s="45"/>
      <c r="B45" s="5">
        <f t="shared" si="0"/>
        <v>6011.8426512968299</v>
      </c>
      <c r="C45" s="6">
        <v>17.350000000000001</v>
      </c>
      <c r="D45" s="6">
        <v>104305.47</v>
      </c>
      <c r="E45" s="6">
        <v>2620.8000000000002</v>
      </c>
      <c r="F45" s="47"/>
      <c r="G45" s="47"/>
    </row>
    <row r="46" spans="1:10" ht="15.75" customHeight="1">
      <c r="A46" s="44" t="s">
        <v>107</v>
      </c>
      <c r="B46" s="5">
        <f t="shared" si="0"/>
        <v>369.35503880096371</v>
      </c>
      <c r="C46" s="6">
        <v>1502.54</v>
      </c>
      <c r="D46" s="6">
        <v>554970.72</v>
      </c>
      <c r="E46" s="6">
        <v>9065.06</v>
      </c>
      <c r="F46" s="47"/>
      <c r="G46" s="47"/>
    </row>
    <row r="47" spans="1:10">
      <c r="A47" s="45"/>
      <c r="B47" s="5">
        <f t="shared" si="0"/>
        <v>477.90984572870053</v>
      </c>
      <c r="C47" s="6">
        <v>1577.74</v>
      </c>
      <c r="D47" s="6">
        <v>754017.48</v>
      </c>
      <c r="E47" s="6">
        <v>15562.49</v>
      </c>
      <c r="F47" s="47"/>
      <c r="G47" s="47"/>
    </row>
    <row r="48" spans="1:10" ht="16.5" customHeight="1">
      <c r="A48" s="42" t="s">
        <v>108</v>
      </c>
      <c r="B48" s="5">
        <f t="shared" si="0"/>
        <v>11618.444152923539</v>
      </c>
      <c r="C48" s="6">
        <v>26.68</v>
      </c>
      <c r="D48" s="6">
        <v>309980.09000000003</v>
      </c>
      <c r="E48" s="6">
        <v>4188.0200000000004</v>
      </c>
      <c r="F48" s="47"/>
      <c r="G48" s="47"/>
    </row>
    <row r="49" spans="1:7">
      <c r="A49" s="43"/>
      <c r="B49" s="5">
        <f t="shared" si="0"/>
        <v>11788.492128935532</v>
      </c>
      <c r="C49" s="6">
        <v>26.68</v>
      </c>
      <c r="D49" s="6">
        <v>314516.96999999997</v>
      </c>
      <c r="E49" s="6">
        <v>5699.03</v>
      </c>
      <c r="F49" s="47"/>
      <c r="G49" s="47"/>
    </row>
    <row r="50" spans="1:7">
      <c r="A50" s="4" t="s">
        <v>68</v>
      </c>
      <c r="B50" s="5"/>
      <c r="C50" s="6"/>
      <c r="D50" s="6">
        <f>SUM(D38:D49)</f>
        <v>5693037.3499999987</v>
      </c>
      <c r="E50" s="6">
        <f>SUM(E38:E49)</f>
        <v>45124.770000000004</v>
      </c>
      <c r="F50" s="48"/>
      <c r="G50" s="48"/>
    </row>
    <row r="51" spans="1:7" ht="6" customHeight="1"/>
    <row r="53" spans="1:7">
      <c r="A53" s="1" t="s">
        <v>7</v>
      </c>
    </row>
    <row r="55" spans="1:7" ht="64.5" customHeight="1">
      <c r="A55" s="9" t="s">
        <v>8</v>
      </c>
      <c r="B55" s="36" t="s">
        <v>9</v>
      </c>
      <c r="C55" s="32"/>
      <c r="D55" s="36" t="s">
        <v>10</v>
      </c>
      <c r="E55" s="32"/>
      <c r="F55" s="36" t="s">
        <v>11</v>
      </c>
      <c r="G55" s="32"/>
    </row>
    <row r="56" spans="1:7" ht="37.5" customHeight="1">
      <c r="A56" s="9">
        <v>1</v>
      </c>
      <c r="B56" s="39" t="s">
        <v>228</v>
      </c>
      <c r="C56" s="39"/>
      <c r="D56" s="37" t="s">
        <v>12</v>
      </c>
      <c r="E56" s="37"/>
      <c r="F56" s="40">
        <f>0.55*H4*C6</f>
        <v>75754.8</v>
      </c>
      <c r="G56" s="40"/>
    </row>
    <row r="57" spans="1:7" ht="31.5" customHeight="1">
      <c r="A57" s="9">
        <v>2</v>
      </c>
      <c r="B57" s="39" t="s">
        <v>13</v>
      </c>
      <c r="C57" s="39"/>
      <c r="D57" s="37" t="s">
        <v>12</v>
      </c>
      <c r="E57" s="37"/>
      <c r="F57" s="40">
        <f>1.75*H4*C6</f>
        <v>241038</v>
      </c>
      <c r="G57" s="40"/>
    </row>
    <row r="58" spans="1:7">
      <c r="A58" s="12">
        <v>3</v>
      </c>
      <c r="B58" s="39" t="s">
        <v>14</v>
      </c>
      <c r="C58" s="39"/>
      <c r="D58" s="37" t="s">
        <v>15</v>
      </c>
      <c r="E58" s="37"/>
      <c r="F58" s="40">
        <f>0.16*H4*C6</f>
        <v>22037.759999999998</v>
      </c>
      <c r="G58" s="40"/>
    </row>
    <row r="59" spans="1:7" ht="73.5" customHeight="1">
      <c r="A59" s="12">
        <v>4</v>
      </c>
      <c r="B59" s="39" t="s">
        <v>16</v>
      </c>
      <c r="C59" s="39"/>
      <c r="D59" s="36" t="s">
        <v>229</v>
      </c>
      <c r="E59" s="32"/>
      <c r="F59" s="40">
        <f>0.84*H4*C6</f>
        <v>115698.24000000001</v>
      </c>
      <c r="G59" s="40"/>
    </row>
    <row r="60" spans="1:7" ht="60.75" customHeight="1">
      <c r="A60" s="12">
        <v>5</v>
      </c>
      <c r="B60" s="39" t="s">
        <v>17</v>
      </c>
      <c r="C60" s="39"/>
      <c r="D60" s="37" t="s">
        <v>18</v>
      </c>
      <c r="E60" s="37"/>
      <c r="F60" s="40">
        <f>1.06*H4*C6</f>
        <v>146000.16</v>
      </c>
      <c r="G60" s="40"/>
    </row>
    <row r="61" spans="1:7" ht="29.25" customHeight="1">
      <c r="A61" s="12">
        <v>6</v>
      </c>
      <c r="B61" s="39" t="s">
        <v>19</v>
      </c>
      <c r="C61" s="39"/>
      <c r="D61" s="37" t="s">
        <v>64</v>
      </c>
      <c r="E61" s="37"/>
      <c r="F61" s="40">
        <f>2.69*7*C6</f>
        <v>216130.74</v>
      </c>
      <c r="G61" s="40"/>
    </row>
    <row r="62" spans="1:7" ht="29.25" customHeight="1">
      <c r="A62" s="12">
        <v>7</v>
      </c>
      <c r="B62" s="39" t="s">
        <v>20</v>
      </c>
      <c r="C62" s="39"/>
      <c r="D62" s="36" t="s">
        <v>64</v>
      </c>
      <c r="E62" s="32"/>
      <c r="F62" s="40">
        <f>2.35*7*C6</f>
        <v>188813.1</v>
      </c>
      <c r="G62" s="40"/>
    </row>
    <row r="63" spans="1:7" ht="45" customHeight="1">
      <c r="A63" s="12">
        <v>8</v>
      </c>
      <c r="B63" s="39" t="s">
        <v>21</v>
      </c>
      <c r="C63" s="39"/>
      <c r="D63" s="36" t="s">
        <v>72</v>
      </c>
      <c r="E63" s="32"/>
      <c r="F63" s="40">
        <f>0.28*H4*C6</f>
        <v>38566.080000000002</v>
      </c>
      <c r="G63" s="40"/>
    </row>
    <row r="64" spans="1:7" ht="31.5" customHeight="1">
      <c r="A64" s="9"/>
      <c r="B64" s="39" t="s">
        <v>22</v>
      </c>
      <c r="C64" s="39"/>
      <c r="D64" s="37"/>
      <c r="E64" s="37"/>
      <c r="F64" s="40">
        <f>SUM(F56:G63)</f>
        <v>1044038.8799999999</v>
      </c>
      <c r="G64" s="40"/>
    </row>
    <row r="66" spans="1:7">
      <c r="A66" s="1" t="s">
        <v>23</v>
      </c>
    </row>
    <row r="68" spans="1:7" ht="54.75" customHeight="1">
      <c r="A68" s="9" t="s">
        <v>8</v>
      </c>
      <c r="B68" s="37" t="s">
        <v>24</v>
      </c>
      <c r="C68" s="37"/>
      <c r="D68" s="36" t="s">
        <v>25</v>
      </c>
      <c r="E68" s="32"/>
      <c r="F68" s="36" t="s">
        <v>26</v>
      </c>
      <c r="G68" s="32"/>
    </row>
    <row r="69" spans="1:7" ht="33" customHeight="1">
      <c r="A69" s="9">
        <v>1</v>
      </c>
      <c r="B69" s="28" t="s">
        <v>110</v>
      </c>
      <c r="C69" s="28"/>
      <c r="D69" s="38" t="s">
        <v>111</v>
      </c>
      <c r="E69" s="38"/>
      <c r="F69" s="25">
        <v>1380.29</v>
      </c>
      <c r="G69" s="26"/>
    </row>
    <row r="70" spans="1:7" ht="32.25" customHeight="1">
      <c r="A70" s="9">
        <v>2</v>
      </c>
      <c r="B70" s="28" t="s">
        <v>112</v>
      </c>
      <c r="C70" s="28"/>
      <c r="D70" s="38" t="s">
        <v>111</v>
      </c>
      <c r="E70" s="38"/>
      <c r="F70" s="25">
        <v>1950.13</v>
      </c>
      <c r="G70" s="26"/>
    </row>
    <row r="71" spans="1:7" ht="18" customHeight="1">
      <c r="A71" s="15">
        <v>3</v>
      </c>
      <c r="B71" s="28" t="s">
        <v>113</v>
      </c>
      <c r="C71" s="28"/>
      <c r="D71" s="38" t="s">
        <v>111</v>
      </c>
      <c r="E71" s="38"/>
      <c r="F71" s="25">
        <v>2550.5</v>
      </c>
      <c r="G71" s="26"/>
    </row>
    <row r="72" spans="1:7" ht="31.5" customHeight="1">
      <c r="A72" s="15">
        <v>4</v>
      </c>
      <c r="B72" s="28" t="s">
        <v>114</v>
      </c>
      <c r="C72" s="28"/>
      <c r="D72" s="38" t="s">
        <v>111</v>
      </c>
      <c r="E72" s="38"/>
      <c r="F72" s="25">
        <v>820.79</v>
      </c>
      <c r="G72" s="26"/>
    </row>
    <row r="73" spans="1:7" ht="18" customHeight="1">
      <c r="A73" s="15">
        <v>5</v>
      </c>
      <c r="B73" s="28" t="s">
        <v>115</v>
      </c>
      <c r="C73" s="28"/>
      <c r="D73" s="38" t="s">
        <v>111</v>
      </c>
      <c r="E73" s="38"/>
      <c r="F73" s="25">
        <v>882.13</v>
      </c>
      <c r="G73" s="26"/>
    </row>
    <row r="74" spans="1:7">
      <c r="A74" s="15">
        <v>6</v>
      </c>
      <c r="B74" s="28" t="s">
        <v>116</v>
      </c>
      <c r="C74" s="28"/>
      <c r="D74" s="38" t="s">
        <v>111</v>
      </c>
      <c r="E74" s="38"/>
      <c r="F74" s="25">
        <v>663.05</v>
      </c>
      <c r="G74" s="26"/>
    </row>
    <row r="75" spans="1:7" ht="33" customHeight="1">
      <c r="A75" s="15">
        <v>7</v>
      </c>
      <c r="B75" s="28" t="s">
        <v>117</v>
      </c>
      <c r="C75" s="28"/>
      <c r="D75" s="38" t="s">
        <v>111</v>
      </c>
      <c r="E75" s="38"/>
      <c r="F75" s="25">
        <v>1294.72</v>
      </c>
      <c r="G75" s="26"/>
    </row>
    <row r="76" spans="1:7">
      <c r="A76" s="15">
        <v>8</v>
      </c>
      <c r="B76" s="28" t="s">
        <v>118</v>
      </c>
      <c r="C76" s="28"/>
      <c r="D76" s="38" t="s">
        <v>111</v>
      </c>
      <c r="E76" s="38"/>
      <c r="F76" s="25">
        <v>1530.97</v>
      </c>
      <c r="G76" s="26"/>
    </row>
    <row r="77" spans="1:7">
      <c r="A77" s="15">
        <v>9</v>
      </c>
      <c r="B77" s="28" t="s">
        <v>118</v>
      </c>
      <c r="C77" s="28"/>
      <c r="D77" s="38" t="s">
        <v>111</v>
      </c>
      <c r="E77" s="38"/>
      <c r="F77" s="25">
        <v>1607.59</v>
      </c>
      <c r="G77" s="26"/>
    </row>
    <row r="78" spans="1:7">
      <c r="A78" s="15">
        <v>10</v>
      </c>
      <c r="B78" s="28" t="s">
        <v>118</v>
      </c>
      <c r="C78" s="28"/>
      <c r="D78" s="38" t="s">
        <v>111</v>
      </c>
      <c r="E78" s="38"/>
      <c r="F78" s="25">
        <v>2411.38</v>
      </c>
      <c r="G78" s="26"/>
    </row>
    <row r="79" spans="1:7">
      <c r="A79" s="15">
        <v>11</v>
      </c>
      <c r="B79" s="28" t="s">
        <v>118</v>
      </c>
      <c r="C79" s="28"/>
      <c r="D79" s="38" t="s">
        <v>111</v>
      </c>
      <c r="E79" s="38"/>
      <c r="F79" s="25">
        <v>3598.26</v>
      </c>
      <c r="G79" s="26"/>
    </row>
    <row r="80" spans="1:7">
      <c r="A80" s="15">
        <v>12</v>
      </c>
      <c r="B80" s="28" t="s">
        <v>119</v>
      </c>
      <c r="C80" s="28"/>
      <c r="D80" s="38" t="s">
        <v>120</v>
      </c>
      <c r="E80" s="38"/>
      <c r="F80" s="25">
        <v>485.91</v>
      </c>
      <c r="G80" s="26"/>
    </row>
    <row r="81" spans="1:7">
      <c r="A81" s="15">
        <v>13</v>
      </c>
      <c r="B81" s="28" t="s">
        <v>119</v>
      </c>
      <c r="C81" s="28"/>
      <c r="D81" s="38" t="s">
        <v>120</v>
      </c>
      <c r="E81" s="38"/>
      <c r="F81" s="25">
        <v>798.17</v>
      </c>
      <c r="G81" s="26"/>
    </row>
    <row r="82" spans="1:7" ht="32.25" customHeight="1">
      <c r="A82" s="15">
        <v>14</v>
      </c>
      <c r="B82" s="28" t="s">
        <v>121</v>
      </c>
      <c r="C82" s="28"/>
      <c r="D82" s="38" t="s">
        <v>120</v>
      </c>
      <c r="E82" s="38"/>
      <c r="F82" s="25">
        <v>3754.6</v>
      </c>
      <c r="G82" s="26"/>
    </row>
    <row r="83" spans="1:7" ht="30.75" customHeight="1">
      <c r="A83" s="15">
        <v>15</v>
      </c>
      <c r="B83" s="28" t="s">
        <v>122</v>
      </c>
      <c r="C83" s="28"/>
      <c r="D83" s="38" t="s">
        <v>120</v>
      </c>
      <c r="E83" s="38"/>
      <c r="F83" s="25">
        <v>736.64</v>
      </c>
      <c r="G83" s="26"/>
    </row>
    <row r="84" spans="1:7" ht="32.25" customHeight="1">
      <c r="A84" s="15">
        <v>16</v>
      </c>
      <c r="B84" s="28" t="s">
        <v>123</v>
      </c>
      <c r="C84" s="28"/>
      <c r="D84" s="38" t="s">
        <v>120</v>
      </c>
      <c r="E84" s="38"/>
      <c r="F84" s="25">
        <v>2653.02</v>
      </c>
      <c r="G84" s="26"/>
    </row>
    <row r="85" spans="1:7" ht="48.75" customHeight="1">
      <c r="A85" s="15">
        <v>17</v>
      </c>
      <c r="B85" s="28" t="s">
        <v>124</v>
      </c>
      <c r="C85" s="28"/>
      <c r="D85" s="38" t="s">
        <v>120</v>
      </c>
      <c r="E85" s="38"/>
      <c r="F85" s="25">
        <v>2342.88</v>
      </c>
      <c r="G85" s="26"/>
    </row>
    <row r="86" spans="1:7">
      <c r="A86" s="15">
        <v>18</v>
      </c>
      <c r="B86" s="28" t="s">
        <v>125</v>
      </c>
      <c r="C86" s="28"/>
      <c r="D86" s="38" t="s">
        <v>120</v>
      </c>
      <c r="E86" s="38"/>
      <c r="F86" s="25">
        <v>1485.34</v>
      </c>
      <c r="G86" s="26"/>
    </row>
    <row r="87" spans="1:7" ht="31.5" customHeight="1">
      <c r="A87" s="15">
        <v>19</v>
      </c>
      <c r="B87" s="28" t="s">
        <v>126</v>
      </c>
      <c r="C87" s="28"/>
      <c r="D87" s="38" t="s">
        <v>120</v>
      </c>
      <c r="E87" s="38"/>
      <c r="F87" s="25">
        <v>2274.77</v>
      </c>
      <c r="G87" s="26"/>
    </row>
    <row r="88" spans="1:7" ht="33" customHeight="1">
      <c r="A88" s="15">
        <v>20</v>
      </c>
      <c r="B88" s="28" t="s">
        <v>117</v>
      </c>
      <c r="C88" s="28"/>
      <c r="D88" s="38" t="s">
        <v>120</v>
      </c>
      <c r="E88" s="38"/>
      <c r="F88" s="25">
        <v>1242.06</v>
      </c>
      <c r="G88" s="26"/>
    </row>
    <row r="89" spans="1:7">
      <c r="A89" s="15">
        <v>21</v>
      </c>
      <c r="B89" s="28" t="s">
        <v>118</v>
      </c>
      <c r="C89" s="28"/>
      <c r="D89" s="38" t="s">
        <v>120</v>
      </c>
      <c r="E89" s="38"/>
      <c r="F89" s="25">
        <v>771.39</v>
      </c>
      <c r="G89" s="26"/>
    </row>
    <row r="90" spans="1:7">
      <c r="A90" s="15">
        <v>22</v>
      </c>
      <c r="B90" s="28" t="s">
        <v>118</v>
      </c>
      <c r="C90" s="28"/>
      <c r="D90" s="38" t="s">
        <v>120</v>
      </c>
      <c r="E90" s="38"/>
      <c r="F90" s="25">
        <v>863.3</v>
      </c>
      <c r="G90" s="26"/>
    </row>
    <row r="91" spans="1:7">
      <c r="A91" s="15">
        <v>23</v>
      </c>
      <c r="B91" s="28" t="s">
        <v>118</v>
      </c>
      <c r="C91" s="28"/>
      <c r="D91" s="38" t="s">
        <v>120</v>
      </c>
      <c r="E91" s="38"/>
      <c r="F91" s="25">
        <v>734.63</v>
      </c>
      <c r="G91" s="26"/>
    </row>
    <row r="92" spans="1:7">
      <c r="A92" s="15">
        <v>24</v>
      </c>
      <c r="B92" s="28" t="s">
        <v>118</v>
      </c>
      <c r="C92" s="28"/>
      <c r="D92" s="38" t="s">
        <v>120</v>
      </c>
      <c r="E92" s="38"/>
      <c r="F92" s="25">
        <v>385.7</v>
      </c>
      <c r="G92" s="26"/>
    </row>
    <row r="93" spans="1:7">
      <c r="A93" s="15">
        <v>25</v>
      </c>
      <c r="B93" s="28" t="s">
        <v>118</v>
      </c>
      <c r="C93" s="28"/>
      <c r="D93" s="38" t="s">
        <v>120</v>
      </c>
      <c r="E93" s="38"/>
      <c r="F93" s="25">
        <v>771.39</v>
      </c>
      <c r="G93" s="26"/>
    </row>
    <row r="94" spans="1:7">
      <c r="A94" s="15">
        <v>26</v>
      </c>
      <c r="B94" s="28" t="s">
        <v>118</v>
      </c>
      <c r="C94" s="28"/>
      <c r="D94" s="38" t="s">
        <v>120</v>
      </c>
      <c r="E94" s="38"/>
      <c r="F94" s="25">
        <v>771.39</v>
      </c>
      <c r="G94" s="26"/>
    </row>
    <row r="95" spans="1:7">
      <c r="A95" s="15">
        <v>27</v>
      </c>
      <c r="B95" s="28" t="s">
        <v>118</v>
      </c>
      <c r="C95" s="28"/>
      <c r="D95" s="38" t="s">
        <v>120</v>
      </c>
      <c r="E95" s="38"/>
      <c r="F95" s="25">
        <v>385.7</v>
      </c>
      <c r="G95" s="26"/>
    </row>
    <row r="96" spans="1:7">
      <c r="A96" s="15">
        <v>28</v>
      </c>
      <c r="B96" s="28" t="s">
        <v>118</v>
      </c>
      <c r="C96" s="28"/>
      <c r="D96" s="38" t="s">
        <v>127</v>
      </c>
      <c r="E96" s="38"/>
      <c r="F96" s="25">
        <v>880.96</v>
      </c>
      <c r="G96" s="26"/>
    </row>
    <row r="97" spans="1:7">
      <c r="A97" s="15">
        <v>29</v>
      </c>
      <c r="B97" s="28" t="s">
        <v>118</v>
      </c>
      <c r="C97" s="28"/>
      <c r="D97" s="38" t="s">
        <v>127</v>
      </c>
      <c r="E97" s="38"/>
      <c r="F97" s="25">
        <v>1761.92</v>
      </c>
      <c r="G97" s="26"/>
    </row>
    <row r="98" spans="1:7">
      <c r="A98" s="15">
        <v>30</v>
      </c>
      <c r="B98" s="28" t="s">
        <v>118</v>
      </c>
      <c r="C98" s="28"/>
      <c r="D98" s="38" t="s">
        <v>127</v>
      </c>
      <c r="E98" s="38"/>
      <c r="F98" s="25">
        <v>1761.92</v>
      </c>
      <c r="G98" s="26"/>
    </row>
    <row r="99" spans="1:7" ht="49.5" customHeight="1">
      <c r="A99" s="15">
        <v>31</v>
      </c>
      <c r="B99" s="28" t="s">
        <v>128</v>
      </c>
      <c r="C99" s="28"/>
      <c r="D99" s="38" t="s">
        <v>127</v>
      </c>
      <c r="E99" s="38"/>
      <c r="F99" s="25">
        <v>5285.77</v>
      </c>
      <c r="G99" s="26"/>
    </row>
    <row r="100" spans="1:7">
      <c r="A100" s="15">
        <v>32</v>
      </c>
      <c r="B100" s="28" t="s">
        <v>129</v>
      </c>
      <c r="C100" s="28"/>
      <c r="D100" s="38" t="s">
        <v>127</v>
      </c>
      <c r="E100" s="38"/>
      <c r="F100" s="25">
        <v>1983.13</v>
      </c>
      <c r="G100" s="26"/>
    </row>
    <row r="101" spans="1:7" ht="31.5" customHeight="1">
      <c r="A101" s="15">
        <v>33</v>
      </c>
      <c r="B101" s="28" t="s">
        <v>130</v>
      </c>
      <c r="C101" s="28"/>
      <c r="D101" s="38" t="s">
        <v>127</v>
      </c>
      <c r="E101" s="38"/>
      <c r="F101" s="25">
        <v>6770.53</v>
      </c>
      <c r="G101" s="26"/>
    </row>
    <row r="102" spans="1:7">
      <c r="A102" s="15">
        <v>34</v>
      </c>
      <c r="B102" s="28" t="s">
        <v>131</v>
      </c>
      <c r="C102" s="28"/>
      <c r="D102" s="38" t="s">
        <v>127</v>
      </c>
      <c r="E102" s="38"/>
      <c r="F102" s="25">
        <v>495.78</v>
      </c>
      <c r="G102" s="26"/>
    </row>
    <row r="103" spans="1:7" ht="30.75" customHeight="1">
      <c r="A103" s="15">
        <v>35</v>
      </c>
      <c r="B103" s="28" t="s">
        <v>117</v>
      </c>
      <c r="C103" s="28"/>
      <c r="D103" s="38" t="s">
        <v>127</v>
      </c>
      <c r="E103" s="38"/>
      <c r="F103" s="25">
        <v>332.34</v>
      </c>
      <c r="G103" s="26"/>
    </row>
    <row r="104" spans="1:7" ht="33.75" customHeight="1">
      <c r="A104" s="15">
        <v>36</v>
      </c>
      <c r="B104" s="28" t="s">
        <v>123</v>
      </c>
      <c r="C104" s="28"/>
      <c r="D104" s="38" t="s">
        <v>132</v>
      </c>
      <c r="E104" s="38"/>
      <c r="F104" s="25">
        <v>12673</v>
      </c>
      <c r="G104" s="26"/>
    </row>
    <row r="105" spans="1:7" ht="38.25" customHeight="1">
      <c r="A105" s="15">
        <v>37</v>
      </c>
      <c r="B105" s="28" t="s">
        <v>133</v>
      </c>
      <c r="C105" s="28"/>
      <c r="D105" s="38" t="s">
        <v>132</v>
      </c>
      <c r="E105" s="38"/>
      <c r="F105" s="25">
        <v>6315</v>
      </c>
      <c r="G105" s="26"/>
    </row>
    <row r="106" spans="1:7">
      <c r="A106" s="15">
        <v>38</v>
      </c>
      <c r="B106" s="28" t="s">
        <v>134</v>
      </c>
      <c r="C106" s="28"/>
      <c r="D106" s="38" t="s">
        <v>132</v>
      </c>
      <c r="E106" s="38"/>
      <c r="F106" s="25">
        <v>1402.71</v>
      </c>
      <c r="G106" s="26"/>
    </row>
    <row r="107" spans="1:7">
      <c r="A107" s="15">
        <v>39</v>
      </c>
      <c r="B107" s="28" t="s">
        <v>135</v>
      </c>
      <c r="C107" s="28"/>
      <c r="D107" s="38" t="s">
        <v>132</v>
      </c>
      <c r="E107" s="38"/>
      <c r="F107" s="25">
        <v>1807.43</v>
      </c>
      <c r="G107" s="26"/>
    </row>
    <row r="108" spans="1:7">
      <c r="A108" s="15">
        <v>40</v>
      </c>
      <c r="B108" s="28" t="s">
        <v>136</v>
      </c>
      <c r="C108" s="28"/>
      <c r="D108" s="38" t="s">
        <v>132</v>
      </c>
      <c r="E108" s="38"/>
      <c r="F108" s="25">
        <v>1698.01</v>
      </c>
      <c r="G108" s="26"/>
    </row>
    <row r="109" spans="1:7" ht="32.25" customHeight="1">
      <c r="A109" s="15">
        <v>41</v>
      </c>
      <c r="B109" s="28" t="s">
        <v>137</v>
      </c>
      <c r="C109" s="28"/>
      <c r="D109" s="38" t="s">
        <v>132</v>
      </c>
      <c r="E109" s="38"/>
      <c r="F109" s="25">
        <v>4437.5600000000004</v>
      </c>
      <c r="G109" s="26"/>
    </row>
    <row r="110" spans="1:7">
      <c r="A110" s="15">
        <v>42</v>
      </c>
      <c r="B110" s="28" t="s">
        <v>138</v>
      </c>
      <c r="C110" s="28"/>
      <c r="D110" s="38" t="s">
        <v>132</v>
      </c>
      <c r="E110" s="38"/>
      <c r="F110" s="25">
        <v>2255.71</v>
      </c>
      <c r="G110" s="26"/>
    </row>
    <row r="111" spans="1:7">
      <c r="A111" s="15">
        <v>43</v>
      </c>
      <c r="B111" s="28" t="s">
        <v>139</v>
      </c>
      <c r="C111" s="28"/>
      <c r="D111" s="38" t="s">
        <v>132</v>
      </c>
      <c r="E111" s="38"/>
      <c r="F111" s="25">
        <v>1771.28</v>
      </c>
      <c r="G111" s="26"/>
    </row>
    <row r="112" spans="1:7" ht="32.25" customHeight="1">
      <c r="A112" s="15">
        <v>44</v>
      </c>
      <c r="B112" s="28" t="s">
        <v>140</v>
      </c>
      <c r="C112" s="28"/>
      <c r="D112" s="38" t="s">
        <v>132</v>
      </c>
      <c r="E112" s="38"/>
      <c r="F112" s="25">
        <v>906.72</v>
      </c>
      <c r="G112" s="26"/>
    </row>
    <row r="113" spans="1:7">
      <c r="A113" s="15">
        <v>45</v>
      </c>
      <c r="B113" s="28" t="s">
        <v>141</v>
      </c>
      <c r="C113" s="28"/>
      <c r="D113" s="38" t="s">
        <v>132</v>
      </c>
      <c r="E113" s="38"/>
      <c r="F113" s="25">
        <v>1040.6500000000001</v>
      </c>
      <c r="G113" s="26"/>
    </row>
    <row r="114" spans="1:7" ht="33" customHeight="1">
      <c r="A114" s="15">
        <v>46</v>
      </c>
      <c r="B114" s="28" t="s">
        <v>142</v>
      </c>
      <c r="C114" s="28"/>
      <c r="D114" s="38" t="s">
        <v>143</v>
      </c>
      <c r="E114" s="38"/>
      <c r="F114" s="25">
        <v>2947.49</v>
      </c>
      <c r="G114" s="26"/>
    </row>
    <row r="115" spans="1:7" ht="33.75" customHeight="1">
      <c r="A115" s="15">
        <v>47</v>
      </c>
      <c r="B115" s="28" t="s">
        <v>144</v>
      </c>
      <c r="C115" s="28"/>
      <c r="D115" s="38" t="s">
        <v>143</v>
      </c>
      <c r="E115" s="38"/>
      <c r="F115" s="25">
        <v>736.87</v>
      </c>
      <c r="G115" s="26"/>
    </row>
    <row r="116" spans="1:7" ht="31.5" customHeight="1">
      <c r="A116" s="15">
        <v>48</v>
      </c>
      <c r="B116" s="28" t="s">
        <v>145</v>
      </c>
      <c r="C116" s="28"/>
      <c r="D116" s="38" t="s">
        <v>143</v>
      </c>
      <c r="E116" s="38"/>
      <c r="F116" s="25">
        <v>1882.33</v>
      </c>
      <c r="G116" s="26"/>
    </row>
    <row r="117" spans="1:7" ht="32.25" customHeight="1">
      <c r="A117" s="15">
        <v>49</v>
      </c>
      <c r="B117" s="21" t="s">
        <v>146</v>
      </c>
      <c r="C117" s="22"/>
      <c r="D117" s="23" t="s">
        <v>143</v>
      </c>
      <c r="E117" s="24"/>
      <c r="F117" s="25">
        <v>4785.22</v>
      </c>
      <c r="G117" s="26"/>
    </row>
    <row r="118" spans="1:7" ht="37.5" customHeight="1">
      <c r="A118" s="15">
        <v>50</v>
      </c>
      <c r="B118" s="28" t="s">
        <v>147</v>
      </c>
      <c r="C118" s="28"/>
      <c r="D118" s="38" t="s">
        <v>143</v>
      </c>
      <c r="E118" s="38"/>
      <c r="F118" s="25">
        <v>1882.33</v>
      </c>
      <c r="G118" s="26"/>
    </row>
    <row r="119" spans="1:7">
      <c r="A119" s="15">
        <v>51</v>
      </c>
      <c r="B119" s="28" t="s">
        <v>141</v>
      </c>
      <c r="C119" s="28"/>
      <c r="D119" s="38" t="s">
        <v>143</v>
      </c>
      <c r="E119" s="38"/>
      <c r="F119" s="25">
        <v>390.24</v>
      </c>
      <c r="G119" s="26"/>
    </row>
    <row r="120" spans="1:7" ht="32.25" customHeight="1">
      <c r="A120" s="15">
        <v>52</v>
      </c>
      <c r="B120" s="28" t="s">
        <v>148</v>
      </c>
      <c r="C120" s="28"/>
      <c r="D120" s="38" t="s">
        <v>143</v>
      </c>
      <c r="E120" s="38"/>
      <c r="F120" s="25">
        <v>906.72</v>
      </c>
      <c r="G120" s="26"/>
    </row>
    <row r="121" spans="1:7" ht="36.75" customHeight="1">
      <c r="A121" s="15">
        <v>53</v>
      </c>
      <c r="B121" s="28" t="s">
        <v>117</v>
      </c>
      <c r="C121" s="28"/>
      <c r="D121" s="38" t="s">
        <v>143</v>
      </c>
      <c r="E121" s="38"/>
      <c r="F121" s="25">
        <v>1198.4000000000001</v>
      </c>
      <c r="G121" s="26"/>
    </row>
    <row r="122" spans="1:7" ht="35.25" customHeight="1">
      <c r="A122" s="15">
        <v>54</v>
      </c>
      <c r="B122" s="28" t="s">
        <v>117</v>
      </c>
      <c r="C122" s="28"/>
      <c r="D122" s="38" t="s">
        <v>143</v>
      </c>
      <c r="E122" s="38"/>
      <c r="F122" s="25">
        <v>745.5</v>
      </c>
      <c r="G122" s="26"/>
    </row>
    <row r="123" spans="1:7">
      <c r="A123" s="15">
        <v>55</v>
      </c>
      <c r="B123" s="28" t="s">
        <v>151</v>
      </c>
      <c r="C123" s="28"/>
      <c r="D123" s="38" t="s">
        <v>152</v>
      </c>
      <c r="E123" s="38"/>
      <c r="F123" s="25">
        <v>140531</v>
      </c>
      <c r="G123" s="26"/>
    </row>
    <row r="124" spans="1:7" ht="36.75" customHeight="1">
      <c r="A124" s="15">
        <v>56</v>
      </c>
      <c r="B124" s="28" t="s">
        <v>153</v>
      </c>
      <c r="C124" s="28"/>
      <c r="D124" s="38" t="s">
        <v>152</v>
      </c>
      <c r="E124" s="38"/>
      <c r="F124" s="25">
        <v>4226.66</v>
      </c>
      <c r="G124" s="26"/>
    </row>
    <row r="125" spans="1:7" ht="47.25" customHeight="1">
      <c r="A125" s="15">
        <v>57</v>
      </c>
      <c r="B125" s="28" t="s">
        <v>154</v>
      </c>
      <c r="C125" s="28"/>
      <c r="D125" s="38" t="s">
        <v>152</v>
      </c>
      <c r="E125" s="38"/>
      <c r="F125" s="25">
        <v>3475.37</v>
      </c>
      <c r="G125" s="26"/>
    </row>
    <row r="126" spans="1:7" ht="45.75" customHeight="1">
      <c r="A126" s="15">
        <v>58</v>
      </c>
      <c r="B126" s="28" t="s">
        <v>155</v>
      </c>
      <c r="C126" s="28"/>
      <c r="D126" s="38" t="s">
        <v>152</v>
      </c>
      <c r="E126" s="38"/>
      <c r="F126" s="25">
        <v>2697.16</v>
      </c>
      <c r="G126" s="26"/>
    </row>
    <row r="127" spans="1:7" ht="48" customHeight="1">
      <c r="A127" s="15">
        <v>59</v>
      </c>
      <c r="B127" s="28" t="s">
        <v>156</v>
      </c>
      <c r="C127" s="28"/>
      <c r="D127" s="38" t="s">
        <v>152</v>
      </c>
      <c r="E127" s="38"/>
      <c r="F127" s="25">
        <v>1348.58</v>
      </c>
      <c r="G127" s="26"/>
    </row>
    <row r="128" spans="1:7" ht="50.25" customHeight="1">
      <c r="A128" s="15">
        <v>60</v>
      </c>
      <c r="B128" s="28" t="s">
        <v>157</v>
      </c>
      <c r="C128" s="28"/>
      <c r="D128" s="38" t="s">
        <v>152</v>
      </c>
      <c r="E128" s="38"/>
      <c r="F128" s="25">
        <v>2697.16</v>
      </c>
      <c r="G128" s="26"/>
    </row>
    <row r="129" spans="1:7" ht="33.75" customHeight="1">
      <c r="A129" s="15">
        <v>61</v>
      </c>
      <c r="B129" s="28" t="s">
        <v>158</v>
      </c>
      <c r="C129" s="28"/>
      <c r="D129" s="38" t="s">
        <v>152</v>
      </c>
      <c r="E129" s="38"/>
      <c r="F129" s="25">
        <v>319.54000000000002</v>
      </c>
      <c r="G129" s="26"/>
    </row>
    <row r="130" spans="1:7" ht="30.75" customHeight="1">
      <c r="A130" s="15">
        <v>62</v>
      </c>
      <c r="B130" s="28" t="s">
        <v>159</v>
      </c>
      <c r="C130" s="28"/>
      <c r="D130" s="38" t="s">
        <v>152</v>
      </c>
      <c r="E130" s="38"/>
      <c r="F130" s="25">
        <v>1020.31</v>
      </c>
      <c r="G130" s="26"/>
    </row>
    <row r="131" spans="1:7" ht="30.75" customHeight="1">
      <c r="A131" s="15">
        <v>63</v>
      </c>
      <c r="B131" s="28" t="s">
        <v>160</v>
      </c>
      <c r="C131" s="28"/>
      <c r="D131" s="38" t="s">
        <v>152</v>
      </c>
      <c r="E131" s="38"/>
      <c r="F131" s="25">
        <v>816.25</v>
      </c>
      <c r="G131" s="26"/>
    </row>
    <row r="132" spans="1:7" ht="33.75" customHeight="1">
      <c r="A132" s="15">
        <v>64</v>
      </c>
      <c r="B132" s="28" t="s">
        <v>161</v>
      </c>
      <c r="C132" s="28"/>
      <c r="D132" s="38" t="s">
        <v>152</v>
      </c>
      <c r="E132" s="38"/>
      <c r="F132" s="25">
        <v>639.07000000000005</v>
      </c>
      <c r="G132" s="26"/>
    </row>
    <row r="133" spans="1:7">
      <c r="A133" s="15">
        <v>65</v>
      </c>
      <c r="B133" s="28" t="s">
        <v>162</v>
      </c>
      <c r="C133" s="28"/>
      <c r="D133" s="38" t="s">
        <v>152</v>
      </c>
      <c r="E133" s="38"/>
      <c r="F133" s="25">
        <v>1278.1400000000001</v>
      </c>
      <c r="G133" s="26"/>
    </row>
    <row r="134" spans="1:7" ht="31.5" customHeight="1">
      <c r="A134" s="15">
        <v>66</v>
      </c>
      <c r="B134" s="28" t="s">
        <v>163</v>
      </c>
      <c r="C134" s="28"/>
      <c r="D134" s="38" t="s">
        <v>152</v>
      </c>
      <c r="E134" s="38"/>
      <c r="F134" s="25">
        <v>1632.49</v>
      </c>
      <c r="G134" s="26"/>
    </row>
    <row r="135" spans="1:7">
      <c r="A135" s="15">
        <v>67</v>
      </c>
      <c r="B135" s="28" t="s">
        <v>164</v>
      </c>
      <c r="C135" s="28"/>
      <c r="D135" s="38" t="s">
        <v>152</v>
      </c>
      <c r="E135" s="38"/>
      <c r="F135" s="25">
        <v>2480.5</v>
      </c>
      <c r="G135" s="26"/>
    </row>
    <row r="136" spans="1:7" ht="32.25" customHeight="1">
      <c r="A136" s="15">
        <v>68</v>
      </c>
      <c r="B136" s="28" t="s">
        <v>165</v>
      </c>
      <c r="C136" s="28"/>
      <c r="D136" s="38" t="s">
        <v>152</v>
      </c>
      <c r="E136" s="38"/>
      <c r="F136" s="25">
        <v>1683.67</v>
      </c>
      <c r="G136" s="26"/>
    </row>
    <row r="137" spans="1:7" ht="32.25" customHeight="1">
      <c r="A137" s="15">
        <v>69</v>
      </c>
      <c r="B137" s="28" t="s">
        <v>166</v>
      </c>
      <c r="C137" s="28"/>
      <c r="D137" s="38" t="s">
        <v>167</v>
      </c>
      <c r="E137" s="38"/>
      <c r="F137" s="25">
        <v>2115</v>
      </c>
      <c r="G137" s="26"/>
    </row>
    <row r="138" spans="1:7" ht="37.5" customHeight="1">
      <c r="A138" s="15">
        <v>70</v>
      </c>
      <c r="B138" s="28" t="s">
        <v>168</v>
      </c>
      <c r="C138" s="28"/>
      <c r="D138" s="38" t="s">
        <v>167</v>
      </c>
      <c r="E138" s="38"/>
      <c r="F138" s="25">
        <v>6690.28</v>
      </c>
      <c r="G138" s="26"/>
    </row>
    <row r="139" spans="1:7" ht="47.25" customHeight="1">
      <c r="A139" s="15">
        <v>71</v>
      </c>
      <c r="B139" s="28" t="s">
        <v>169</v>
      </c>
      <c r="C139" s="28"/>
      <c r="D139" s="38" t="s">
        <v>167</v>
      </c>
      <c r="E139" s="38"/>
      <c r="F139" s="25">
        <v>1340.92</v>
      </c>
      <c r="G139" s="26"/>
    </row>
    <row r="140" spans="1:7" ht="32.25" customHeight="1">
      <c r="A140" s="15">
        <v>72</v>
      </c>
      <c r="B140" s="28" t="s">
        <v>170</v>
      </c>
      <c r="C140" s="28"/>
      <c r="D140" s="38" t="s">
        <v>167</v>
      </c>
      <c r="E140" s="38"/>
      <c r="F140" s="25">
        <v>1721.37</v>
      </c>
      <c r="G140" s="26"/>
    </row>
    <row r="141" spans="1:7" ht="50.25" customHeight="1">
      <c r="A141" s="15">
        <v>73</v>
      </c>
      <c r="B141" s="28" t="s">
        <v>171</v>
      </c>
      <c r="C141" s="28"/>
      <c r="D141" s="38" t="s">
        <v>167</v>
      </c>
      <c r="E141" s="38"/>
      <c r="F141" s="25">
        <v>2548.7199999999998</v>
      </c>
      <c r="G141" s="26"/>
    </row>
    <row r="142" spans="1:7" ht="46.5" customHeight="1">
      <c r="A142" s="15">
        <v>74</v>
      </c>
      <c r="B142" s="28" t="s">
        <v>169</v>
      </c>
      <c r="C142" s="28"/>
      <c r="D142" s="38" t="s">
        <v>167</v>
      </c>
      <c r="E142" s="38"/>
      <c r="F142" s="25">
        <v>1005.69</v>
      </c>
      <c r="G142" s="26"/>
    </row>
    <row r="143" spans="1:7" ht="51.75" customHeight="1">
      <c r="A143" s="15">
        <v>75</v>
      </c>
      <c r="B143" s="28" t="s">
        <v>172</v>
      </c>
      <c r="C143" s="28"/>
      <c r="D143" s="38" t="s">
        <v>167</v>
      </c>
      <c r="E143" s="38"/>
      <c r="F143" s="25">
        <v>4426.22</v>
      </c>
      <c r="G143" s="26"/>
    </row>
    <row r="144" spans="1:7" ht="33.75" customHeight="1">
      <c r="A144" s="15">
        <v>76</v>
      </c>
      <c r="B144" s="28" t="s">
        <v>173</v>
      </c>
      <c r="C144" s="28"/>
      <c r="D144" s="38" t="s">
        <v>167</v>
      </c>
      <c r="E144" s="38"/>
      <c r="F144" s="25">
        <v>2548.7199999999998</v>
      </c>
      <c r="G144" s="26"/>
    </row>
    <row r="145" spans="1:7" ht="51.75" customHeight="1">
      <c r="A145" s="15">
        <v>77</v>
      </c>
      <c r="B145" s="21" t="s">
        <v>174</v>
      </c>
      <c r="C145" s="22"/>
      <c r="D145" s="23" t="s">
        <v>175</v>
      </c>
      <c r="E145" s="24"/>
      <c r="F145" s="25">
        <v>2488.11</v>
      </c>
      <c r="G145" s="26"/>
    </row>
    <row r="146" spans="1:7" ht="33.75" customHeight="1">
      <c r="A146" s="15">
        <v>78</v>
      </c>
      <c r="B146" s="21" t="s">
        <v>176</v>
      </c>
      <c r="C146" s="22"/>
      <c r="D146" s="23" t="s">
        <v>175</v>
      </c>
      <c r="E146" s="24"/>
      <c r="F146" s="25">
        <v>1447.59</v>
      </c>
      <c r="G146" s="26"/>
    </row>
    <row r="147" spans="1:7" ht="33.75" customHeight="1">
      <c r="A147" s="15">
        <v>79</v>
      </c>
      <c r="B147" s="21" t="s">
        <v>177</v>
      </c>
      <c r="C147" s="22"/>
      <c r="D147" s="23" t="s">
        <v>175</v>
      </c>
      <c r="E147" s="24"/>
      <c r="F147" s="25">
        <v>1447.59</v>
      </c>
      <c r="G147" s="26"/>
    </row>
    <row r="148" spans="1:7" ht="34.5" customHeight="1">
      <c r="A148" s="15">
        <v>80</v>
      </c>
      <c r="B148" s="21" t="s">
        <v>178</v>
      </c>
      <c r="C148" s="22"/>
      <c r="D148" s="23" t="s">
        <v>175</v>
      </c>
      <c r="E148" s="24"/>
      <c r="F148" s="25">
        <v>2538.39</v>
      </c>
      <c r="G148" s="26"/>
    </row>
    <row r="149" spans="1:7" ht="60.75" customHeight="1">
      <c r="A149" s="15">
        <v>81</v>
      </c>
      <c r="B149" s="21" t="s">
        <v>179</v>
      </c>
      <c r="C149" s="22"/>
      <c r="D149" s="23" t="s">
        <v>175</v>
      </c>
      <c r="E149" s="24"/>
      <c r="F149" s="25">
        <v>5025.95</v>
      </c>
      <c r="G149" s="26"/>
    </row>
    <row r="150" spans="1:7" ht="39" customHeight="1">
      <c r="A150" s="15">
        <v>82</v>
      </c>
      <c r="B150" s="28" t="s">
        <v>180</v>
      </c>
      <c r="C150" s="28"/>
      <c r="D150" s="23" t="s">
        <v>175</v>
      </c>
      <c r="E150" s="24"/>
      <c r="F150" s="25">
        <v>1523.2</v>
      </c>
      <c r="G150" s="26"/>
    </row>
    <row r="151" spans="1:7" ht="40.5" customHeight="1">
      <c r="A151" s="15">
        <v>83</v>
      </c>
      <c r="B151" s="28" t="s">
        <v>181</v>
      </c>
      <c r="C151" s="28"/>
      <c r="D151" s="23" t="s">
        <v>175</v>
      </c>
      <c r="E151" s="24"/>
      <c r="F151" s="25">
        <v>4559.75</v>
      </c>
      <c r="G151" s="26"/>
    </row>
    <row r="152" spans="1:7" ht="33.75" customHeight="1">
      <c r="A152" s="15">
        <v>84</v>
      </c>
      <c r="B152" s="21" t="s">
        <v>117</v>
      </c>
      <c r="C152" s="22"/>
      <c r="D152" s="23" t="s">
        <v>175</v>
      </c>
      <c r="E152" s="24"/>
      <c r="F152" s="25">
        <v>1045.95</v>
      </c>
      <c r="G152" s="26"/>
    </row>
    <row r="153" spans="1:7" ht="33.75" customHeight="1">
      <c r="A153" s="15">
        <v>85</v>
      </c>
      <c r="B153" s="21" t="s">
        <v>182</v>
      </c>
      <c r="C153" s="22"/>
      <c r="D153" s="23" t="s">
        <v>175</v>
      </c>
      <c r="E153" s="24"/>
      <c r="F153" s="25">
        <v>485.85</v>
      </c>
      <c r="G153" s="26"/>
    </row>
    <row r="154" spans="1:7" ht="38.25" customHeight="1">
      <c r="A154" s="15">
        <v>86</v>
      </c>
      <c r="B154" s="28" t="s">
        <v>148</v>
      </c>
      <c r="C154" s="28"/>
      <c r="D154" s="23" t="s">
        <v>175</v>
      </c>
      <c r="E154" s="24"/>
      <c r="F154" s="25">
        <v>906.72</v>
      </c>
      <c r="G154" s="26"/>
    </row>
    <row r="155" spans="1:7" ht="33.75" customHeight="1">
      <c r="A155" s="15">
        <v>87</v>
      </c>
      <c r="B155" s="28" t="s">
        <v>148</v>
      </c>
      <c r="C155" s="28"/>
      <c r="D155" s="23" t="s">
        <v>175</v>
      </c>
      <c r="E155" s="24"/>
      <c r="F155" s="25">
        <v>2081.29</v>
      </c>
      <c r="G155" s="26"/>
    </row>
    <row r="156" spans="1:7" ht="33" customHeight="1">
      <c r="A156" s="15">
        <v>88</v>
      </c>
      <c r="B156" s="28" t="s">
        <v>183</v>
      </c>
      <c r="C156" s="28"/>
      <c r="D156" s="23" t="s">
        <v>184</v>
      </c>
      <c r="E156" s="24"/>
      <c r="F156" s="25">
        <v>3107.19</v>
      </c>
      <c r="G156" s="26"/>
    </row>
    <row r="157" spans="1:7" ht="32.25" customHeight="1">
      <c r="A157" s="15">
        <v>89</v>
      </c>
      <c r="B157" s="21" t="s">
        <v>185</v>
      </c>
      <c r="C157" s="22"/>
      <c r="D157" s="23" t="s">
        <v>184</v>
      </c>
      <c r="E157" s="24"/>
      <c r="F157" s="25">
        <v>6014.8</v>
      </c>
      <c r="G157" s="26"/>
    </row>
    <row r="158" spans="1:7" ht="32.25" customHeight="1">
      <c r="A158" s="15">
        <v>90</v>
      </c>
      <c r="B158" s="21" t="s">
        <v>186</v>
      </c>
      <c r="C158" s="22"/>
      <c r="D158" s="23" t="s">
        <v>184</v>
      </c>
      <c r="E158" s="24"/>
      <c r="F158" s="25">
        <v>1553.59</v>
      </c>
      <c r="G158" s="26"/>
    </row>
    <row r="159" spans="1:7" ht="39" customHeight="1">
      <c r="A159" s="15">
        <v>91</v>
      </c>
      <c r="B159" s="21" t="s">
        <v>187</v>
      </c>
      <c r="C159" s="22"/>
      <c r="D159" s="23" t="s">
        <v>184</v>
      </c>
      <c r="E159" s="24"/>
      <c r="F159" s="25">
        <v>1996.23</v>
      </c>
      <c r="G159" s="26"/>
    </row>
    <row r="160" spans="1:7" ht="35.25" customHeight="1">
      <c r="A160" s="15">
        <v>92</v>
      </c>
      <c r="B160" s="21" t="s">
        <v>188</v>
      </c>
      <c r="C160" s="22"/>
      <c r="D160" s="23" t="s">
        <v>184</v>
      </c>
      <c r="E160" s="24"/>
      <c r="F160" s="25">
        <v>1553.59</v>
      </c>
      <c r="G160" s="26"/>
    </row>
    <row r="161" spans="1:7" ht="34.5" customHeight="1">
      <c r="A161" s="15">
        <v>93</v>
      </c>
      <c r="B161" s="21" t="s">
        <v>188</v>
      </c>
      <c r="C161" s="22"/>
      <c r="D161" s="23" t="s">
        <v>184</v>
      </c>
      <c r="E161" s="24"/>
      <c r="F161" s="25">
        <v>1553.59</v>
      </c>
      <c r="G161" s="26"/>
    </row>
    <row r="162" spans="1:7" ht="36" customHeight="1">
      <c r="A162" s="15">
        <v>94</v>
      </c>
      <c r="B162" s="21" t="s">
        <v>189</v>
      </c>
      <c r="C162" s="22"/>
      <c r="D162" s="23" t="s">
        <v>184</v>
      </c>
      <c r="E162" s="24"/>
      <c r="F162" s="25">
        <v>1653.7</v>
      </c>
      <c r="G162" s="26"/>
    </row>
    <row r="163" spans="1:7" ht="42.75" customHeight="1">
      <c r="A163" s="15">
        <v>95</v>
      </c>
      <c r="B163" s="21" t="s">
        <v>189</v>
      </c>
      <c r="C163" s="22"/>
      <c r="D163" s="23" t="s">
        <v>184</v>
      </c>
      <c r="E163" s="24"/>
      <c r="F163" s="25">
        <v>1653.7</v>
      </c>
      <c r="G163" s="26"/>
    </row>
    <row r="164" spans="1:7">
      <c r="A164" s="17">
        <v>96</v>
      </c>
      <c r="B164" s="21" t="s">
        <v>227</v>
      </c>
      <c r="C164" s="22"/>
      <c r="D164" s="23" t="s">
        <v>184</v>
      </c>
      <c r="E164" s="24"/>
      <c r="F164" s="25">
        <v>13304.25</v>
      </c>
      <c r="G164" s="26"/>
    </row>
    <row r="165" spans="1:7">
      <c r="A165" s="17">
        <v>97</v>
      </c>
      <c r="B165" s="21" t="s">
        <v>190</v>
      </c>
      <c r="C165" s="22"/>
      <c r="D165" s="23" t="s">
        <v>191</v>
      </c>
      <c r="E165" s="24"/>
      <c r="F165" s="25">
        <v>6254</v>
      </c>
      <c r="G165" s="26"/>
    </row>
    <row r="166" spans="1:7">
      <c r="A166" s="17">
        <v>98</v>
      </c>
      <c r="B166" s="21" t="s">
        <v>192</v>
      </c>
      <c r="C166" s="22"/>
      <c r="D166" s="23" t="s">
        <v>191</v>
      </c>
      <c r="E166" s="24"/>
      <c r="F166" s="25">
        <v>2269</v>
      </c>
      <c r="G166" s="26"/>
    </row>
    <row r="167" spans="1:7" ht="33.75" customHeight="1">
      <c r="A167" s="17">
        <v>99</v>
      </c>
      <c r="B167" s="21" t="s">
        <v>193</v>
      </c>
      <c r="C167" s="22"/>
      <c r="D167" s="23" t="s">
        <v>191</v>
      </c>
      <c r="E167" s="24"/>
      <c r="F167" s="25">
        <v>287.85000000000002</v>
      </c>
      <c r="G167" s="26"/>
    </row>
    <row r="168" spans="1:7" ht="35.25" customHeight="1">
      <c r="A168" s="17">
        <v>100</v>
      </c>
      <c r="B168" s="28" t="s">
        <v>194</v>
      </c>
      <c r="C168" s="28"/>
      <c r="D168" s="23" t="s">
        <v>191</v>
      </c>
      <c r="E168" s="24"/>
      <c r="F168" s="25">
        <v>184.73</v>
      </c>
      <c r="G168" s="26"/>
    </row>
    <row r="169" spans="1:7" ht="50.25" customHeight="1">
      <c r="A169" s="17">
        <v>101</v>
      </c>
      <c r="B169" s="28" t="s">
        <v>195</v>
      </c>
      <c r="C169" s="28"/>
      <c r="D169" s="23" t="s">
        <v>191</v>
      </c>
      <c r="E169" s="24"/>
      <c r="F169" s="25">
        <v>341.95</v>
      </c>
      <c r="G169" s="26"/>
    </row>
    <row r="170" spans="1:7" ht="31.5" customHeight="1">
      <c r="A170" s="17">
        <v>102</v>
      </c>
      <c r="B170" s="21" t="s">
        <v>196</v>
      </c>
      <c r="C170" s="22"/>
      <c r="D170" s="23" t="s">
        <v>191</v>
      </c>
      <c r="E170" s="24"/>
      <c r="F170" s="25">
        <v>397.05</v>
      </c>
      <c r="G170" s="26"/>
    </row>
    <row r="171" spans="1:7" ht="35.25" customHeight="1">
      <c r="A171" s="17">
        <v>103</v>
      </c>
      <c r="B171" s="21" t="s">
        <v>197</v>
      </c>
      <c r="C171" s="22"/>
      <c r="D171" s="23" t="s">
        <v>191</v>
      </c>
      <c r="E171" s="24"/>
      <c r="F171" s="25">
        <v>518.54</v>
      </c>
      <c r="G171" s="26"/>
    </row>
    <row r="172" spans="1:7" ht="31.5" customHeight="1">
      <c r="A172" s="17">
        <v>104</v>
      </c>
      <c r="B172" s="21" t="s">
        <v>198</v>
      </c>
      <c r="C172" s="22"/>
      <c r="D172" s="23" t="s">
        <v>191</v>
      </c>
      <c r="E172" s="24"/>
      <c r="F172" s="25">
        <v>575.69000000000005</v>
      </c>
      <c r="G172" s="26"/>
    </row>
    <row r="173" spans="1:7" ht="31.5" customHeight="1">
      <c r="A173" s="17">
        <v>105</v>
      </c>
      <c r="B173" s="21" t="s">
        <v>199</v>
      </c>
      <c r="C173" s="22"/>
      <c r="D173" s="23" t="s">
        <v>191</v>
      </c>
      <c r="E173" s="24"/>
      <c r="F173" s="25">
        <v>463.02</v>
      </c>
      <c r="G173" s="26"/>
    </row>
    <row r="174" spans="1:7" ht="33.75" customHeight="1">
      <c r="A174" s="17">
        <v>106</v>
      </c>
      <c r="B174" s="21" t="s">
        <v>117</v>
      </c>
      <c r="C174" s="22"/>
      <c r="D174" s="23" t="s">
        <v>191</v>
      </c>
      <c r="E174" s="24"/>
      <c r="F174" s="25">
        <v>530.64</v>
      </c>
      <c r="G174" s="26"/>
    </row>
    <row r="175" spans="1:7">
      <c r="A175" s="17">
        <v>107</v>
      </c>
      <c r="B175" s="28" t="s">
        <v>141</v>
      </c>
      <c r="C175" s="28"/>
      <c r="D175" s="23" t="s">
        <v>191</v>
      </c>
      <c r="E175" s="24"/>
      <c r="F175" s="25">
        <v>1040.6500000000001</v>
      </c>
      <c r="G175" s="26"/>
    </row>
    <row r="176" spans="1:7" ht="31.5" customHeight="1">
      <c r="A176" s="17">
        <v>108</v>
      </c>
      <c r="B176" s="21" t="s">
        <v>148</v>
      </c>
      <c r="C176" s="22"/>
      <c r="D176" s="23" t="s">
        <v>191</v>
      </c>
      <c r="E176" s="24"/>
      <c r="F176" s="25">
        <v>1282.81</v>
      </c>
      <c r="G176" s="26"/>
    </row>
    <row r="177" spans="1:7" ht="33" customHeight="1">
      <c r="A177" s="17">
        <v>109</v>
      </c>
      <c r="B177" s="21" t="s">
        <v>148</v>
      </c>
      <c r="C177" s="22"/>
      <c r="D177" s="23" t="s">
        <v>191</v>
      </c>
      <c r="E177" s="24"/>
      <c r="F177" s="25">
        <v>520.32000000000005</v>
      </c>
      <c r="G177" s="26"/>
    </row>
    <row r="178" spans="1:7" ht="15.75" customHeight="1">
      <c r="A178" s="17">
        <v>110</v>
      </c>
      <c r="B178" s="21" t="s">
        <v>204</v>
      </c>
      <c r="C178" s="22"/>
      <c r="D178" s="23" t="s">
        <v>205</v>
      </c>
      <c r="E178" s="24"/>
      <c r="F178" s="25">
        <v>9892</v>
      </c>
      <c r="G178" s="26"/>
    </row>
    <row r="179" spans="1:7" ht="39" customHeight="1">
      <c r="A179" s="17">
        <v>111</v>
      </c>
      <c r="B179" s="21" t="s">
        <v>176</v>
      </c>
      <c r="C179" s="22"/>
      <c r="D179" s="23" t="s">
        <v>205</v>
      </c>
      <c r="E179" s="24"/>
      <c r="F179" s="25">
        <v>2636.29</v>
      </c>
      <c r="G179" s="26"/>
    </row>
    <row r="180" spans="1:7" ht="31.5" customHeight="1">
      <c r="A180" s="17">
        <v>112</v>
      </c>
      <c r="B180" s="21" t="s">
        <v>208</v>
      </c>
      <c r="C180" s="22"/>
      <c r="D180" s="23" t="s">
        <v>205</v>
      </c>
      <c r="E180" s="24"/>
      <c r="F180" s="25">
        <v>1638.94</v>
      </c>
      <c r="G180" s="26"/>
    </row>
    <row r="181" spans="1:7" ht="34.5" customHeight="1">
      <c r="A181" s="17">
        <v>113</v>
      </c>
      <c r="B181" s="28" t="s">
        <v>209</v>
      </c>
      <c r="C181" s="28"/>
      <c r="D181" s="23" t="s">
        <v>205</v>
      </c>
      <c r="E181" s="24"/>
      <c r="F181" s="25">
        <v>819.47</v>
      </c>
      <c r="G181" s="26"/>
    </row>
    <row r="182" spans="1:7" ht="34.5" customHeight="1">
      <c r="A182" s="17">
        <v>114</v>
      </c>
      <c r="B182" s="21" t="s">
        <v>210</v>
      </c>
      <c r="C182" s="22"/>
      <c r="D182" s="23" t="s">
        <v>205</v>
      </c>
      <c r="E182" s="24"/>
      <c r="F182" s="25">
        <v>1353.91</v>
      </c>
      <c r="G182" s="26"/>
    </row>
    <row r="183" spans="1:7">
      <c r="A183" s="17">
        <v>115</v>
      </c>
      <c r="B183" s="21" t="s">
        <v>211</v>
      </c>
      <c r="C183" s="22"/>
      <c r="D183" s="23" t="s">
        <v>205</v>
      </c>
      <c r="E183" s="24"/>
      <c r="F183" s="25">
        <v>3277.88</v>
      </c>
      <c r="G183" s="26"/>
    </row>
    <row r="184" spans="1:7" ht="31.5" customHeight="1">
      <c r="A184" s="17">
        <v>116</v>
      </c>
      <c r="B184" s="21" t="s">
        <v>212</v>
      </c>
      <c r="C184" s="22"/>
      <c r="D184" s="23" t="s">
        <v>205</v>
      </c>
      <c r="E184" s="24"/>
      <c r="F184" s="25">
        <v>1638.94</v>
      </c>
      <c r="G184" s="26"/>
    </row>
    <row r="185" spans="1:7" ht="31.5" customHeight="1">
      <c r="A185" s="17">
        <v>117</v>
      </c>
      <c r="B185" s="21" t="s">
        <v>196</v>
      </c>
      <c r="C185" s="22"/>
      <c r="D185" s="23" t="s">
        <v>205</v>
      </c>
      <c r="E185" s="24"/>
      <c r="F185" s="25">
        <v>1883.74</v>
      </c>
      <c r="G185" s="26"/>
    </row>
    <row r="186" spans="1:7" ht="31.5" customHeight="1">
      <c r="A186" s="17">
        <v>118</v>
      </c>
      <c r="B186" s="21" t="s">
        <v>213</v>
      </c>
      <c r="C186" s="22"/>
      <c r="D186" s="23" t="s">
        <v>205</v>
      </c>
      <c r="E186" s="24"/>
      <c r="F186" s="25">
        <v>426.66</v>
      </c>
      <c r="G186" s="26"/>
    </row>
    <row r="187" spans="1:7" ht="31.5" customHeight="1">
      <c r="A187" s="17">
        <v>119</v>
      </c>
      <c r="B187" s="21" t="s">
        <v>214</v>
      </c>
      <c r="C187" s="22"/>
      <c r="D187" s="23" t="s">
        <v>205</v>
      </c>
      <c r="E187" s="24"/>
      <c r="F187" s="25">
        <v>2048.14</v>
      </c>
      <c r="G187" s="26"/>
    </row>
    <row r="188" spans="1:7" ht="31.5" customHeight="1">
      <c r="A188" s="17">
        <v>120</v>
      </c>
      <c r="B188" s="21" t="s">
        <v>215</v>
      </c>
      <c r="C188" s="22"/>
      <c r="D188" s="23" t="s">
        <v>205</v>
      </c>
      <c r="E188" s="24"/>
      <c r="F188" s="25">
        <v>1353.91</v>
      </c>
      <c r="G188" s="26"/>
    </row>
    <row r="189" spans="1:7" ht="18.75" customHeight="1">
      <c r="A189" s="17">
        <v>121</v>
      </c>
      <c r="B189" s="21" t="s">
        <v>141</v>
      </c>
      <c r="C189" s="22"/>
      <c r="D189" s="23" t="s">
        <v>205</v>
      </c>
      <c r="E189" s="24"/>
      <c r="F189" s="25">
        <v>798.41</v>
      </c>
      <c r="G189" s="26"/>
    </row>
    <row r="190" spans="1:7" ht="31.5" customHeight="1">
      <c r="A190" s="17">
        <v>122</v>
      </c>
      <c r="B190" s="21" t="s">
        <v>216</v>
      </c>
      <c r="C190" s="22"/>
      <c r="D190" s="23" t="s">
        <v>205</v>
      </c>
      <c r="E190" s="24"/>
      <c r="F190" s="25">
        <v>566.11</v>
      </c>
      <c r="G190" s="26"/>
    </row>
    <row r="191" spans="1:7" ht="31.5" customHeight="1">
      <c r="A191" s="17">
        <v>123</v>
      </c>
      <c r="B191" s="21" t="s">
        <v>217</v>
      </c>
      <c r="C191" s="22"/>
      <c r="D191" s="23" t="s">
        <v>218</v>
      </c>
      <c r="E191" s="24"/>
      <c r="F191" s="25">
        <v>683</v>
      </c>
      <c r="G191" s="26"/>
    </row>
    <row r="192" spans="1:7" ht="56.25" customHeight="1">
      <c r="A192" s="17">
        <v>124</v>
      </c>
      <c r="B192" s="21" t="s">
        <v>222</v>
      </c>
      <c r="C192" s="22"/>
      <c r="D192" s="23" t="s">
        <v>218</v>
      </c>
      <c r="E192" s="24"/>
      <c r="F192" s="25">
        <v>2758.18</v>
      </c>
      <c r="G192" s="26"/>
    </row>
    <row r="193" spans="1:7" ht="36" customHeight="1">
      <c r="A193" s="17">
        <v>125</v>
      </c>
      <c r="B193" s="21" t="s">
        <v>219</v>
      </c>
      <c r="C193" s="22"/>
      <c r="D193" s="23" t="s">
        <v>218</v>
      </c>
      <c r="E193" s="24"/>
      <c r="F193" s="25">
        <v>1675.04</v>
      </c>
      <c r="G193" s="26"/>
    </row>
    <row r="194" spans="1:7" ht="36" customHeight="1">
      <c r="A194" s="17">
        <v>126</v>
      </c>
      <c r="B194" s="21" t="s">
        <v>176</v>
      </c>
      <c r="C194" s="22"/>
      <c r="D194" s="23" t="s">
        <v>218</v>
      </c>
      <c r="E194" s="24"/>
      <c r="F194" s="25">
        <v>2039.45</v>
      </c>
      <c r="G194" s="26"/>
    </row>
    <row r="195" spans="1:7">
      <c r="A195" s="17">
        <v>127</v>
      </c>
      <c r="B195" s="21" t="s">
        <v>220</v>
      </c>
      <c r="C195" s="22"/>
      <c r="D195" s="23" t="s">
        <v>218</v>
      </c>
      <c r="E195" s="24"/>
      <c r="F195" s="25">
        <v>1675.04</v>
      </c>
      <c r="G195" s="26"/>
    </row>
    <row r="196" spans="1:7" ht="39" customHeight="1">
      <c r="A196" s="17">
        <v>128</v>
      </c>
      <c r="B196" s="28" t="s">
        <v>221</v>
      </c>
      <c r="C196" s="28"/>
      <c r="D196" s="23" t="s">
        <v>218</v>
      </c>
      <c r="E196" s="24"/>
      <c r="F196" s="25">
        <v>2581.42</v>
      </c>
      <c r="G196" s="26"/>
    </row>
    <row r="197" spans="1:7" ht="46.5" customHeight="1">
      <c r="A197" s="17">
        <v>129</v>
      </c>
      <c r="B197" s="28" t="s">
        <v>117</v>
      </c>
      <c r="C197" s="28"/>
      <c r="D197" s="23" t="s">
        <v>218</v>
      </c>
      <c r="E197" s="24"/>
      <c r="F197" s="25">
        <v>993.66</v>
      </c>
      <c r="G197" s="26"/>
    </row>
    <row r="198" spans="1:7" ht="34.5" customHeight="1">
      <c r="A198" s="17">
        <v>130</v>
      </c>
      <c r="B198" s="21" t="s">
        <v>223</v>
      </c>
      <c r="C198" s="22"/>
      <c r="D198" s="23" t="s">
        <v>218</v>
      </c>
      <c r="E198" s="24"/>
      <c r="F198" s="25">
        <v>2095.15</v>
      </c>
      <c r="G198" s="26"/>
    </row>
    <row r="199" spans="1:7" ht="54" customHeight="1">
      <c r="A199" s="17">
        <v>131</v>
      </c>
      <c r="B199" s="21" t="s">
        <v>224</v>
      </c>
      <c r="C199" s="22"/>
      <c r="D199" s="23" t="s">
        <v>218</v>
      </c>
      <c r="E199" s="24"/>
      <c r="F199" s="25">
        <v>1588.15</v>
      </c>
      <c r="G199" s="26"/>
    </row>
    <row r="200" spans="1:7" ht="30.75" customHeight="1">
      <c r="A200" s="17">
        <v>132</v>
      </c>
      <c r="B200" s="21" t="s">
        <v>117</v>
      </c>
      <c r="C200" s="22"/>
      <c r="D200" s="23" t="s">
        <v>218</v>
      </c>
      <c r="E200" s="24"/>
      <c r="F200" s="25">
        <v>984</v>
      </c>
      <c r="G200" s="26"/>
    </row>
    <row r="201" spans="1:7" ht="70.5" customHeight="1">
      <c r="A201" s="17">
        <v>133</v>
      </c>
      <c r="B201" s="21" t="s">
        <v>225</v>
      </c>
      <c r="C201" s="22"/>
      <c r="D201" s="23" t="s">
        <v>218</v>
      </c>
      <c r="E201" s="24"/>
      <c r="F201" s="25">
        <v>2727.27</v>
      </c>
      <c r="G201" s="26"/>
    </row>
    <row r="202" spans="1:7" ht="34.5" customHeight="1">
      <c r="A202" s="17">
        <v>134</v>
      </c>
      <c r="B202" s="21" t="s">
        <v>226</v>
      </c>
      <c r="C202" s="22"/>
      <c r="D202" s="23" t="s">
        <v>218</v>
      </c>
      <c r="E202" s="24"/>
      <c r="F202" s="25">
        <v>2727.27</v>
      </c>
      <c r="G202" s="26"/>
    </row>
    <row r="203" spans="1:7" ht="50.25" customHeight="1">
      <c r="A203" s="9"/>
      <c r="B203" s="34" t="s">
        <v>70</v>
      </c>
      <c r="C203" s="35"/>
      <c r="D203" s="36"/>
      <c r="E203" s="32"/>
      <c r="F203" s="31">
        <f>SUM(F69:G202)</f>
        <v>416914.3499999998</v>
      </c>
      <c r="G203" s="32"/>
    </row>
    <row r="205" spans="1:7">
      <c r="A205" s="1" t="s">
        <v>27</v>
      </c>
      <c r="D205" s="7">
        <f>3.4*H4*C6</f>
        <v>468302.39999999997</v>
      </c>
      <c r="E205" s="1" t="s">
        <v>28</v>
      </c>
    </row>
    <row r="206" spans="1:7">
      <c r="A206" s="1" t="s">
        <v>29</v>
      </c>
      <c r="D206" s="7">
        <f>F210*5.3%</f>
        <v>110012.60455999999</v>
      </c>
      <c r="E206" s="1" t="s">
        <v>28</v>
      </c>
    </row>
    <row r="208" spans="1:7">
      <c r="A208" s="1" t="s">
        <v>41</v>
      </c>
    </row>
    <row r="209" spans="1:7">
      <c r="A209" s="1" t="s">
        <v>206</v>
      </c>
    </row>
    <row r="210" spans="1:7">
      <c r="B210" s="1" t="s">
        <v>40</v>
      </c>
      <c r="F210" s="7">
        <f>1157671.44+918038.08</f>
        <v>2075709.52</v>
      </c>
      <c r="G210" s="1" t="s">
        <v>28</v>
      </c>
    </row>
    <row r="212" spans="1:7">
      <c r="A212" s="1" t="s">
        <v>207</v>
      </c>
    </row>
    <row r="213" spans="1:7">
      <c r="B213" s="1" t="s">
        <v>39</v>
      </c>
      <c r="F213" s="7">
        <f>F64+F203+D205</f>
        <v>1929255.6299999997</v>
      </c>
      <c r="G213" s="1" t="s">
        <v>28</v>
      </c>
    </row>
    <row r="215" spans="1:7" ht="30" customHeight="1">
      <c r="A215" s="1" t="s">
        <v>30</v>
      </c>
    </row>
    <row r="216" spans="1:7" ht="32.25" customHeight="1"/>
    <row r="217" spans="1:7" ht="28.5" customHeight="1">
      <c r="A217" s="8" t="s">
        <v>31</v>
      </c>
      <c r="B217" s="33" t="s">
        <v>32</v>
      </c>
      <c r="C217" s="33"/>
      <c r="D217" s="8" t="s">
        <v>33</v>
      </c>
      <c r="E217" s="33" t="s">
        <v>34</v>
      </c>
      <c r="F217" s="33"/>
      <c r="G217" s="8" t="s">
        <v>35</v>
      </c>
    </row>
    <row r="218" spans="1:7" ht="33.75" customHeight="1">
      <c r="A218" s="30" t="s">
        <v>36</v>
      </c>
      <c r="B218" s="29" t="s">
        <v>54</v>
      </c>
      <c r="C218" s="29"/>
      <c r="D218" s="10">
        <v>35</v>
      </c>
      <c r="E218" s="29" t="s">
        <v>56</v>
      </c>
      <c r="F218" s="29"/>
      <c r="G218" s="10">
        <v>35</v>
      </c>
    </row>
    <row r="219" spans="1:7" ht="43.5" customHeight="1">
      <c r="A219" s="30"/>
      <c r="B219" s="29" t="s">
        <v>42</v>
      </c>
      <c r="C219" s="29"/>
      <c r="D219" s="10">
        <v>17</v>
      </c>
      <c r="E219" s="29" t="s">
        <v>56</v>
      </c>
      <c r="F219" s="29"/>
      <c r="G219" s="10">
        <v>17</v>
      </c>
    </row>
    <row r="220" spans="1:7" ht="69" customHeight="1">
      <c r="A220" s="30"/>
      <c r="B220" s="29" t="s">
        <v>43</v>
      </c>
      <c r="C220" s="29"/>
      <c r="D220" s="10">
        <v>2</v>
      </c>
      <c r="E220" s="29" t="s">
        <v>56</v>
      </c>
      <c r="F220" s="29"/>
      <c r="G220" s="10">
        <v>2</v>
      </c>
    </row>
    <row r="221" spans="1:7" ht="37.5" customHeight="1">
      <c r="A221" s="10" t="s">
        <v>44</v>
      </c>
      <c r="B221" s="29" t="s">
        <v>45</v>
      </c>
      <c r="C221" s="29"/>
      <c r="D221" s="10"/>
      <c r="E221" s="29" t="s">
        <v>57</v>
      </c>
      <c r="F221" s="29"/>
      <c r="G221" s="10"/>
    </row>
    <row r="222" spans="1:7" ht="60" customHeight="1">
      <c r="A222" s="30" t="s">
        <v>46</v>
      </c>
      <c r="B222" s="29" t="s">
        <v>55</v>
      </c>
      <c r="C222" s="29"/>
      <c r="D222" s="10">
        <v>7</v>
      </c>
      <c r="E222" s="29" t="s">
        <v>58</v>
      </c>
      <c r="F222" s="29"/>
      <c r="G222" s="10">
        <v>7</v>
      </c>
    </row>
    <row r="223" spans="1:7" ht="33" customHeight="1">
      <c r="A223" s="30"/>
      <c r="B223" s="29" t="s">
        <v>47</v>
      </c>
      <c r="C223" s="29"/>
      <c r="D223" s="10"/>
      <c r="E223" s="29" t="s">
        <v>59</v>
      </c>
      <c r="F223" s="29"/>
      <c r="G223" s="10"/>
    </row>
    <row r="224" spans="1:7" ht="42.75" customHeight="1">
      <c r="A224" s="30"/>
      <c r="B224" s="29" t="s">
        <v>51</v>
      </c>
      <c r="C224" s="29"/>
      <c r="D224" s="10">
        <v>21</v>
      </c>
      <c r="E224" s="29" t="s">
        <v>60</v>
      </c>
      <c r="F224" s="29"/>
      <c r="G224" s="10">
        <v>21</v>
      </c>
    </row>
    <row r="225" spans="1:7" ht="36" customHeight="1">
      <c r="A225" s="30"/>
      <c r="B225" s="29" t="s">
        <v>52</v>
      </c>
      <c r="C225" s="29"/>
      <c r="D225" s="10"/>
      <c r="E225" s="29" t="s">
        <v>61</v>
      </c>
      <c r="F225" s="29"/>
      <c r="G225" s="10"/>
    </row>
    <row r="226" spans="1:7">
      <c r="A226" s="30"/>
      <c r="B226" s="29" t="s">
        <v>53</v>
      </c>
      <c r="C226" s="29"/>
      <c r="D226" s="10">
        <v>1</v>
      </c>
      <c r="E226" s="29" t="s">
        <v>62</v>
      </c>
      <c r="F226" s="29"/>
      <c r="G226" s="10">
        <v>1</v>
      </c>
    </row>
    <row r="227" spans="1:7">
      <c r="A227" s="30"/>
      <c r="B227" s="29" t="s">
        <v>48</v>
      </c>
      <c r="C227" s="29"/>
      <c r="D227" s="10"/>
      <c r="E227" s="29" t="s">
        <v>63</v>
      </c>
      <c r="F227" s="29"/>
      <c r="G227" s="10"/>
    </row>
    <row r="228" spans="1:7">
      <c r="A228" s="30"/>
      <c r="B228" s="29" t="s">
        <v>49</v>
      </c>
      <c r="C228" s="29"/>
      <c r="D228" s="10">
        <v>2</v>
      </c>
      <c r="E228" s="29" t="s">
        <v>58</v>
      </c>
      <c r="F228" s="29"/>
      <c r="G228" s="10">
        <v>2</v>
      </c>
    </row>
    <row r="229" spans="1:7">
      <c r="A229" s="30"/>
      <c r="B229" s="29" t="s">
        <v>50</v>
      </c>
      <c r="C229" s="29"/>
      <c r="D229" s="10">
        <v>5</v>
      </c>
      <c r="E229" s="29"/>
      <c r="F229" s="29"/>
      <c r="G229" s="10">
        <v>5</v>
      </c>
    </row>
    <row r="232" spans="1:7">
      <c r="A232" s="1" t="s">
        <v>66</v>
      </c>
      <c r="F232" s="1" t="s">
        <v>65</v>
      </c>
    </row>
    <row r="234" spans="1:7">
      <c r="A234" s="1" t="s">
        <v>69</v>
      </c>
      <c r="F23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507">
    <mergeCell ref="A44:A45"/>
    <mergeCell ref="F44:F45"/>
    <mergeCell ref="G44:G45"/>
    <mergeCell ref="A46:A47"/>
    <mergeCell ref="F46:F47"/>
    <mergeCell ref="G46:G47"/>
    <mergeCell ref="A48:A49"/>
    <mergeCell ref="F48:F49"/>
    <mergeCell ref="G48:G49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B200:C200"/>
    <mergeCell ref="D200:E200"/>
    <mergeCell ref="F200:G200"/>
    <mergeCell ref="B201:C201"/>
    <mergeCell ref="D201:E201"/>
    <mergeCell ref="F201:G201"/>
    <mergeCell ref="B202:C202"/>
    <mergeCell ref="D202:E202"/>
    <mergeCell ref="F202:G202"/>
    <mergeCell ref="B196:C196"/>
    <mergeCell ref="D196:E196"/>
    <mergeCell ref="F196:G196"/>
    <mergeCell ref="B197:C197"/>
    <mergeCell ref="D197:E197"/>
    <mergeCell ref="F197:G197"/>
    <mergeCell ref="B199:C199"/>
    <mergeCell ref="D199:E199"/>
    <mergeCell ref="F199:G199"/>
    <mergeCell ref="B198:C198"/>
    <mergeCell ref="D198:E198"/>
    <mergeCell ref="F198:G198"/>
    <mergeCell ref="B194:C194"/>
    <mergeCell ref="D194:E194"/>
    <mergeCell ref="F194:G194"/>
    <mergeCell ref="B195:C195"/>
    <mergeCell ref="D195:E195"/>
    <mergeCell ref="F195:G195"/>
    <mergeCell ref="B183:C183"/>
    <mergeCell ref="D183:E183"/>
    <mergeCell ref="F183:G183"/>
    <mergeCell ref="B184:C184"/>
    <mergeCell ref="D184:E184"/>
    <mergeCell ref="F184:G184"/>
    <mergeCell ref="B186:C186"/>
    <mergeCell ref="D186:E186"/>
    <mergeCell ref="F186:G186"/>
    <mergeCell ref="B187:C187"/>
    <mergeCell ref="D187:E187"/>
    <mergeCell ref="F187:G187"/>
    <mergeCell ref="B188:C188"/>
    <mergeCell ref="D188:E188"/>
    <mergeCell ref="F188:G188"/>
    <mergeCell ref="B192:C192"/>
    <mergeCell ref="D192:E192"/>
    <mergeCell ref="F192:G192"/>
    <mergeCell ref="D181:E181"/>
    <mergeCell ref="D182:E182"/>
    <mergeCell ref="F176:G176"/>
    <mergeCell ref="F177:G177"/>
    <mergeCell ref="F178:G178"/>
    <mergeCell ref="F179:G179"/>
    <mergeCell ref="F180:G180"/>
    <mergeCell ref="F181:G181"/>
    <mergeCell ref="F182:G182"/>
    <mergeCell ref="B166:C166"/>
    <mergeCell ref="D166:E166"/>
    <mergeCell ref="F166:G166"/>
    <mergeCell ref="B154:C154"/>
    <mergeCell ref="D154:E154"/>
    <mergeCell ref="F154:G154"/>
    <mergeCell ref="B155:C155"/>
    <mergeCell ref="D155:E155"/>
    <mergeCell ref="F155:G155"/>
    <mergeCell ref="B156:C156"/>
    <mergeCell ref="D156:E156"/>
    <mergeCell ref="F156:G156"/>
    <mergeCell ref="B157:C157"/>
    <mergeCell ref="D157:E157"/>
    <mergeCell ref="F157:G157"/>
    <mergeCell ref="B161:C161"/>
    <mergeCell ref="D161:E161"/>
    <mergeCell ref="F161:G161"/>
    <mergeCell ref="B158:C158"/>
    <mergeCell ref="B159:C159"/>
    <mergeCell ref="B160:C160"/>
    <mergeCell ref="D158:E158"/>
    <mergeCell ref="D159:E159"/>
    <mergeCell ref="D160:E160"/>
    <mergeCell ref="B153:C153"/>
    <mergeCell ref="D153:E153"/>
    <mergeCell ref="F153:G153"/>
    <mergeCell ref="F138:G138"/>
    <mergeCell ref="F139:G139"/>
    <mergeCell ref="F140:G140"/>
    <mergeCell ref="F141:G141"/>
    <mergeCell ref="F142:G142"/>
    <mergeCell ref="F143:G143"/>
    <mergeCell ref="F144:G144"/>
    <mergeCell ref="F151:G151"/>
    <mergeCell ref="F145:G145"/>
    <mergeCell ref="F146:G146"/>
    <mergeCell ref="F147:G147"/>
    <mergeCell ref="F148:G148"/>
    <mergeCell ref="F149:G149"/>
    <mergeCell ref="F150:G150"/>
    <mergeCell ref="D138:E138"/>
    <mergeCell ref="D139:E139"/>
    <mergeCell ref="D140:E140"/>
    <mergeCell ref="D141:E141"/>
    <mergeCell ref="D142:E142"/>
    <mergeCell ref="D143:E143"/>
    <mergeCell ref="D144:E144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06:G106"/>
    <mergeCell ref="F107:G107"/>
    <mergeCell ref="F108:G108"/>
    <mergeCell ref="F109:G109"/>
    <mergeCell ref="F110:G110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95:G95"/>
    <mergeCell ref="F83:G83"/>
    <mergeCell ref="F84:G84"/>
    <mergeCell ref="F85:G85"/>
    <mergeCell ref="F86:G86"/>
    <mergeCell ref="F87:G87"/>
    <mergeCell ref="F88:G88"/>
    <mergeCell ref="F104:G104"/>
    <mergeCell ref="F105:G105"/>
    <mergeCell ref="F78:G78"/>
    <mergeCell ref="F79:G79"/>
    <mergeCell ref="F80:G80"/>
    <mergeCell ref="F89:G89"/>
    <mergeCell ref="F90:G90"/>
    <mergeCell ref="F91:G91"/>
    <mergeCell ref="F92:G92"/>
    <mergeCell ref="F93:G93"/>
    <mergeCell ref="F94:G94"/>
    <mergeCell ref="D151:E151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45:E145"/>
    <mergeCell ref="D146:E146"/>
    <mergeCell ref="D147:E147"/>
    <mergeCell ref="D148:E148"/>
    <mergeCell ref="D149:E149"/>
    <mergeCell ref="D150:E150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06:E106"/>
    <mergeCell ref="D107:E107"/>
    <mergeCell ref="D108:E108"/>
    <mergeCell ref="D109:E109"/>
    <mergeCell ref="D110:E110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95:E95"/>
    <mergeCell ref="D83:E83"/>
    <mergeCell ref="D84:E84"/>
    <mergeCell ref="D85:E85"/>
    <mergeCell ref="D86:E86"/>
    <mergeCell ref="D87:E87"/>
    <mergeCell ref="D88:E88"/>
    <mergeCell ref="D104:E104"/>
    <mergeCell ref="D105:E105"/>
    <mergeCell ref="D78:E78"/>
    <mergeCell ref="D79:E79"/>
    <mergeCell ref="D80:E80"/>
    <mergeCell ref="D89:E89"/>
    <mergeCell ref="D90:E90"/>
    <mergeCell ref="D91:E91"/>
    <mergeCell ref="D92:E92"/>
    <mergeCell ref="D93:E93"/>
    <mergeCell ref="D94:E94"/>
    <mergeCell ref="A1:G1"/>
    <mergeCell ref="A2:G2"/>
    <mergeCell ref="A3:G3"/>
    <mergeCell ref="A4:G4"/>
    <mergeCell ref="B55:C55"/>
    <mergeCell ref="D55:E55"/>
    <mergeCell ref="F55:G55"/>
    <mergeCell ref="D81:E81"/>
    <mergeCell ref="D82:E82"/>
    <mergeCell ref="F81:G81"/>
    <mergeCell ref="F82:G82"/>
    <mergeCell ref="B58:C58"/>
    <mergeCell ref="D58:E58"/>
    <mergeCell ref="F58:G58"/>
    <mergeCell ref="B56:C56"/>
    <mergeCell ref="D56:E56"/>
    <mergeCell ref="F56:G56"/>
    <mergeCell ref="B57:C57"/>
    <mergeCell ref="D57:E57"/>
    <mergeCell ref="F57:G57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63:C63"/>
    <mergeCell ref="D63:E63"/>
    <mergeCell ref="F63:G63"/>
    <mergeCell ref="B64:C64"/>
    <mergeCell ref="D64:E64"/>
    <mergeCell ref="F64:G64"/>
    <mergeCell ref="D69:E69"/>
    <mergeCell ref="D70:E70"/>
    <mergeCell ref="D71:E71"/>
    <mergeCell ref="F69:G69"/>
    <mergeCell ref="F70:G70"/>
    <mergeCell ref="F71:G71"/>
    <mergeCell ref="B72:C72"/>
    <mergeCell ref="B73:C73"/>
    <mergeCell ref="B74:C74"/>
    <mergeCell ref="B75:C75"/>
    <mergeCell ref="B76:C76"/>
    <mergeCell ref="B77:C77"/>
    <mergeCell ref="B68:C68"/>
    <mergeCell ref="D68:E68"/>
    <mergeCell ref="F68:G68"/>
    <mergeCell ref="B69:C69"/>
    <mergeCell ref="B70:C70"/>
    <mergeCell ref="B71:C71"/>
    <mergeCell ref="D72:E72"/>
    <mergeCell ref="D73:E73"/>
    <mergeCell ref="D74:E74"/>
    <mergeCell ref="D75:E75"/>
    <mergeCell ref="D76:E76"/>
    <mergeCell ref="D77:E77"/>
    <mergeCell ref="F72:G72"/>
    <mergeCell ref="F73:G73"/>
    <mergeCell ref="F74:G74"/>
    <mergeCell ref="F75:G75"/>
    <mergeCell ref="F76:G76"/>
    <mergeCell ref="F77:G77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83:C83"/>
    <mergeCell ref="B93:C9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104:C104"/>
    <mergeCell ref="B105:C105"/>
    <mergeCell ref="B106:C106"/>
    <mergeCell ref="B107:C107"/>
    <mergeCell ref="B108:C108"/>
    <mergeCell ref="B109:C109"/>
    <mergeCell ref="B99:C99"/>
    <mergeCell ref="B100:C100"/>
    <mergeCell ref="B101:C101"/>
    <mergeCell ref="B102:C102"/>
    <mergeCell ref="B103:C103"/>
    <mergeCell ref="B114:C11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44:C144"/>
    <mergeCell ref="B151:C151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45:C145"/>
    <mergeCell ref="B146:C146"/>
    <mergeCell ref="B147:C147"/>
    <mergeCell ref="B148:C148"/>
    <mergeCell ref="B149:C149"/>
    <mergeCell ref="B150:C150"/>
    <mergeCell ref="E217:F217"/>
    <mergeCell ref="A218:A220"/>
    <mergeCell ref="B218:C218"/>
    <mergeCell ref="E218:F218"/>
    <mergeCell ref="B219:C219"/>
    <mergeCell ref="E219:F219"/>
    <mergeCell ref="B220:C220"/>
    <mergeCell ref="E220:F220"/>
    <mergeCell ref="B203:C203"/>
    <mergeCell ref="D203:E203"/>
    <mergeCell ref="B152:C152"/>
    <mergeCell ref="D152:E152"/>
    <mergeCell ref="F152:G152"/>
    <mergeCell ref="B221:C221"/>
    <mergeCell ref="E221:F221"/>
    <mergeCell ref="A222:A229"/>
    <mergeCell ref="B222:C222"/>
    <mergeCell ref="E222:F222"/>
    <mergeCell ref="B223:C223"/>
    <mergeCell ref="E223:F223"/>
    <mergeCell ref="B224:C224"/>
    <mergeCell ref="E224:F224"/>
    <mergeCell ref="B228:C228"/>
    <mergeCell ref="E228:F228"/>
    <mergeCell ref="B229:C229"/>
    <mergeCell ref="E229:F229"/>
    <mergeCell ref="B225:C225"/>
    <mergeCell ref="E225:F225"/>
    <mergeCell ref="B226:C226"/>
    <mergeCell ref="E226:F226"/>
    <mergeCell ref="B227:C227"/>
    <mergeCell ref="E227:F227"/>
    <mergeCell ref="F203:G203"/>
    <mergeCell ref="B217:C217"/>
    <mergeCell ref="F158:G158"/>
    <mergeCell ref="F159:G159"/>
    <mergeCell ref="F160:G160"/>
    <mergeCell ref="B162:C162"/>
    <mergeCell ref="B163:C163"/>
    <mergeCell ref="B165:C165"/>
    <mergeCell ref="D162:E162"/>
    <mergeCell ref="F162:G162"/>
    <mergeCell ref="D163:E163"/>
    <mergeCell ref="D165:E165"/>
    <mergeCell ref="F163:G163"/>
    <mergeCell ref="F165:G165"/>
    <mergeCell ref="B164:C164"/>
    <mergeCell ref="D164:E164"/>
    <mergeCell ref="F164:G164"/>
    <mergeCell ref="F167:G167"/>
    <mergeCell ref="F168:G168"/>
    <mergeCell ref="F169:G169"/>
    <mergeCell ref="F170:G170"/>
    <mergeCell ref="F171:G171"/>
    <mergeCell ref="F172:G172"/>
    <mergeCell ref="B167:C167"/>
    <mergeCell ref="B168:C168"/>
    <mergeCell ref="B169:C169"/>
    <mergeCell ref="B170:C170"/>
    <mergeCell ref="B171:C171"/>
    <mergeCell ref="B172:C172"/>
    <mergeCell ref="D167:E167"/>
    <mergeCell ref="D168:E168"/>
    <mergeCell ref="D169:E169"/>
    <mergeCell ref="D170:E170"/>
    <mergeCell ref="D171:E171"/>
    <mergeCell ref="D172:E172"/>
    <mergeCell ref="B173:C173"/>
    <mergeCell ref="D173:E173"/>
    <mergeCell ref="F173:G173"/>
    <mergeCell ref="B174:C174"/>
    <mergeCell ref="B175:C175"/>
    <mergeCell ref="B185:C185"/>
    <mergeCell ref="D174:E174"/>
    <mergeCell ref="D175:E175"/>
    <mergeCell ref="D185:E185"/>
    <mergeCell ref="F174:G174"/>
    <mergeCell ref="F175:G175"/>
    <mergeCell ref="F185:G185"/>
    <mergeCell ref="B176:C176"/>
    <mergeCell ref="B177:C177"/>
    <mergeCell ref="B178:C178"/>
    <mergeCell ref="B179:C179"/>
    <mergeCell ref="B180:C180"/>
    <mergeCell ref="B181:C181"/>
    <mergeCell ref="B182:C182"/>
    <mergeCell ref="D176:E176"/>
    <mergeCell ref="D177:E177"/>
    <mergeCell ref="D178:E178"/>
    <mergeCell ref="D179:E179"/>
    <mergeCell ref="D180:E180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B193:C193"/>
    <mergeCell ref="D193:E193"/>
    <mergeCell ref="F193:G193"/>
    <mergeCell ref="B189:C189"/>
    <mergeCell ref="D189:E189"/>
    <mergeCell ref="F189:G189"/>
    <mergeCell ref="B190:C190"/>
    <mergeCell ref="D190:E190"/>
    <mergeCell ref="F190:G190"/>
    <mergeCell ref="B191:C191"/>
    <mergeCell ref="D191:E191"/>
    <mergeCell ref="F191:G191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2015-03-10T13:58:28Z</dcterms:modified>
</cp:coreProperties>
</file>