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2" i="11"/>
  <c r="D78" s="1"/>
  <c r="E42"/>
  <c r="D42"/>
  <c r="B41"/>
  <c r="B40"/>
  <c r="B39"/>
  <c r="B38"/>
  <c r="B37"/>
  <c r="B36"/>
  <c r="B35"/>
  <c r="B34"/>
  <c r="C6"/>
  <c r="F54" s="1"/>
  <c r="F48" l="1"/>
  <c r="D77"/>
  <c r="F49"/>
  <c r="F52"/>
  <c r="F55"/>
  <c r="F51"/>
  <c r="F50"/>
  <c r="F75"/>
  <c r="F56" l="1"/>
  <c r="F85" s="1"/>
</calcChain>
</file>

<file path=xl/sharedStrings.xml><?xml version="1.0" encoding="utf-8"?>
<sst xmlns="http://schemas.openxmlformats.org/spreadsheetml/2006/main" count="156" uniqueCount="134">
  <si>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</si>
  <si>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</si>
  <si>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</si>
  <si>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</si>
  <si>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</si>
  <si>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</si>
  <si>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</si>
  <si>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</si>
  <si>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</si>
  <si>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</si>
  <si>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</si>
  <si>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</si>
  <si>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</si>
  <si>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</si>
  <si>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</si>
  <si>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</si>
  <si>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</si>
  <si>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</si>
  <si>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</si>
  <si>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</si>
  <si>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</si>
  <si>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</si>
  <si>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</si>
  <si>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</si>
  <si>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</si>
  <si>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</si>
  <si>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</si>
  <si>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</si>
  <si>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</si>
  <si>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</si>
  <si>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</si>
  <si>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</si>
  <si>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</si>
  <si>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</si>
  <si>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</si>
  <si>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</si>
  <si>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</si>
  <si>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</si>
  <si>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</si>
  <si>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</si>
  <si>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</si>
  <si>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</si>
  <si>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</si>
  <si>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</si>
  <si>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</si>
  <si>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</si>
  <si>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</si>
  <si>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</si>
  <si>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</si>
  <si>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</si>
  <si>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</si>
  <si>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</si>
  <si>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</si>
  <si>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</si>
  <si>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</si>
  <si>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</si>
  <si>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</si>
  <si>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</si>
  <si>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</si>
  <si>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</si>
  <si>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</si>
  <si>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</si>
  <si>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</si>
  <si>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</si>
  <si>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</si>
  <si>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</si>
  <si>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</si>
  <si>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</si>
  <si>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</si>
  <si>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</si>
  <si>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</si>
  <si>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37а  по улице Октябрьская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</si>
  <si>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</si>
  <si>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</si>
  <si>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</si>
  <si>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</si>
  <si>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</si>
  <si>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</si>
  <si>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</si>
  <si>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</si>
  <si>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</si>
  <si>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</si>
  <si>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</si>
  <si>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</si>
  <si>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</si>
  <si>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</si>
  <si>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</si>
  <si>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</si>
  <si>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</si>
  <si>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</si>
  <si>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</si>
  <si>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</si>
  <si>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</si>
  <si>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</si>
  <si>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</si>
  <si>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</si>
  <si>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</si>
  <si>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25 от 13.01.2009г.</t>
  </si>
  <si>
    <t>01.10.2010г.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</si>
  <si>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</si>
  <si>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</si>
  <si>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</si>
  <si>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</si>
  <si>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</si>
  <si>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кв.9 ремонт стояка ХВ</t>
  </si>
  <si>
    <t>Февраль</t>
  </si>
  <si>
    <t>Ремонт лежака канализации в подвале</t>
  </si>
  <si>
    <t>Апрель</t>
  </si>
  <si>
    <t>Закрытие затворов, открытие дренажей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</si>
  <si>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</si>
  <si>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</si>
  <si>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</si>
  <si>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Июль</t>
  </si>
  <si>
    <t>Замена стояка отопления кв.5 с выходом в подвал</t>
  </si>
  <si>
    <t>Август</t>
  </si>
  <si>
    <t>Ремонт крыши</t>
  </si>
  <si>
    <t>Замена участка стояка ХВ кв.21</t>
  </si>
  <si>
    <t>Замена стояка отопления кв.25</t>
  </si>
  <si>
    <t>Замена стояка канализации кв.27</t>
  </si>
  <si>
    <t>Прочистка вент канала на кухне кв.14</t>
  </si>
  <si>
    <t>Заполнение системы отопления</t>
  </si>
  <si>
    <t>Сентябрь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</si>
  <si>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</si>
  <si>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</si>
  <si>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</si>
  <si>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</si>
  <si>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</si>
  <si>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участка стояка отопления кв.10</t>
  </si>
  <si>
    <t>Ноябрь</t>
  </si>
  <si>
    <t>Наладка стояка отопления кв.14</t>
  </si>
  <si>
    <t>Ремонт щита этажного</t>
  </si>
  <si>
    <t>Замена стояка отопления кв.2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</si>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</sst>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85" workbookViewId="0">
      <selection activeCell="B91" sqref="B91:C9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71</v>
      </c>
      <c r="B3" s="35"/>
      <c r="C3" s="35"/>
      <c r="D3" s="35"/>
      <c r="E3" s="35"/>
      <c r="F3" s="35"/>
      <c r="G3" s="35"/>
    </row>
    <row r="4" spans="1:8">
      <c r="A4" s="35" t="s">
        <v>103</v>
      </c>
      <c r="B4" s="35"/>
      <c r="C4" s="35"/>
      <c r="D4" s="35"/>
      <c r="E4" s="35"/>
      <c r="F4" s="35"/>
      <c r="G4" s="35"/>
      <c r="H4" s="12">
        <v>12</v>
      </c>
    </row>
    <row r="5" spans="1:8" ht="11.25" customHeight="1"/>
    <row r="6" spans="1:8">
      <c r="A6" s="1" t="s">
        <v>6</v>
      </c>
      <c r="C6" s="3">
        <f>D7+D8</f>
        <v>1295.5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1295.5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1</v>
      </c>
    </row>
    <row r="11" spans="1:8">
      <c r="A11" s="1" t="s">
        <v>78</v>
      </c>
      <c r="C11" s="1">
        <v>30</v>
      </c>
    </row>
    <row r="12" spans="1:8">
      <c r="A12" s="1" t="s">
        <v>79</v>
      </c>
      <c r="E12" s="1">
        <v>85</v>
      </c>
      <c r="F12" s="1" t="s">
        <v>2</v>
      </c>
    </row>
    <row r="13" spans="1:8">
      <c r="A13" s="1" t="s">
        <v>80</v>
      </c>
      <c r="D13" s="1">
        <v>1200</v>
      </c>
      <c r="E13" s="1" t="s">
        <v>2</v>
      </c>
    </row>
    <row r="15" spans="1:8">
      <c r="A15" s="1" t="s">
        <v>81</v>
      </c>
    </row>
    <row r="16" spans="1:8">
      <c r="A16" s="36" t="s">
        <v>82</v>
      </c>
      <c r="B16" s="36"/>
      <c r="C16" s="36"/>
      <c r="D16" s="36"/>
      <c r="E16" s="36" t="s">
        <v>83</v>
      </c>
      <c r="F16" s="36"/>
    </row>
    <row r="17" spans="1:6">
      <c r="A17" s="37" t="s">
        <v>84</v>
      </c>
      <c r="B17" s="37"/>
      <c r="C17" s="37"/>
      <c r="D17" s="37"/>
      <c r="E17" s="36" t="s">
        <v>99</v>
      </c>
      <c r="F17" s="36"/>
    </row>
    <row r="18" spans="1:6">
      <c r="A18" s="37" t="s">
        <v>85</v>
      </c>
      <c r="B18" s="37"/>
      <c r="C18" s="37"/>
      <c r="D18" s="37"/>
      <c r="E18" s="36" t="s">
        <v>98</v>
      </c>
      <c r="F18" s="36"/>
    </row>
    <row r="19" spans="1:6">
      <c r="A19" s="37" t="s">
        <v>86</v>
      </c>
      <c r="B19" s="37"/>
      <c r="C19" s="37"/>
      <c r="D19" s="37"/>
      <c r="E19" s="36" t="s">
        <v>96</v>
      </c>
      <c r="F19" s="36"/>
    </row>
    <row r="21" spans="1:6">
      <c r="A21" s="1" t="s">
        <v>87</v>
      </c>
    </row>
    <row r="22" spans="1:6" ht="31.5" customHeight="1">
      <c r="A22" s="40" t="s">
        <v>88</v>
      </c>
      <c r="B22" s="40"/>
      <c r="C22" s="40" t="s">
        <v>89</v>
      </c>
      <c r="D22" s="40"/>
      <c r="E22" s="40" t="s">
        <v>90</v>
      </c>
      <c r="F22" s="40"/>
    </row>
    <row r="23" spans="1:6">
      <c r="A23" s="14" t="s">
        <v>91</v>
      </c>
      <c r="B23" s="14"/>
      <c r="C23" s="36">
        <v>30</v>
      </c>
      <c r="D23" s="36"/>
      <c r="E23" s="36">
        <v>30</v>
      </c>
      <c r="F23" s="36"/>
    </row>
    <row r="24" spans="1:6">
      <c r="A24" s="14" t="s">
        <v>92</v>
      </c>
      <c r="B24" s="14"/>
      <c r="C24" s="36">
        <v>18</v>
      </c>
      <c r="D24" s="36"/>
      <c r="E24" s="36">
        <v>25</v>
      </c>
      <c r="F24" s="36"/>
    </row>
    <row r="26" spans="1:6">
      <c r="A26" s="1" t="s">
        <v>93</v>
      </c>
      <c r="C26" s="1" t="s">
        <v>97</v>
      </c>
    </row>
    <row r="28" spans="1:6">
      <c r="A28" s="1" t="s">
        <v>94</v>
      </c>
    </row>
    <row r="29" spans="1:6">
      <c r="B29" s="1" t="s">
        <v>122</v>
      </c>
      <c r="D29" s="15">
        <v>13.66</v>
      </c>
      <c r="E29" s="1" t="s">
        <v>95</v>
      </c>
    </row>
    <row r="30" spans="1:6">
      <c r="B30" s="1" t="s">
        <v>123</v>
      </c>
      <c r="D30" s="1">
        <v>12.08</v>
      </c>
      <c r="E30" s="1" t="s">
        <v>95</v>
      </c>
    </row>
    <row r="31" spans="1:6">
      <c r="B31" s="1" t="s">
        <v>124</v>
      </c>
      <c r="D31" s="1">
        <v>2.95</v>
      </c>
      <c r="E31" s="1" t="s">
        <v>95</v>
      </c>
    </row>
    <row r="32" spans="1:6" ht="22.5" customHeight="1">
      <c r="A32" s="1" t="s">
        <v>1</v>
      </c>
    </row>
    <row r="33" spans="1:10" ht="98.25" customHeight="1">
      <c r="A33" s="16" t="s">
        <v>3</v>
      </c>
      <c r="B33" s="18" t="s">
        <v>110</v>
      </c>
      <c r="C33" s="18" t="s">
        <v>111</v>
      </c>
      <c r="D33" s="16" t="s">
        <v>100</v>
      </c>
      <c r="E33" s="19" t="s">
        <v>4</v>
      </c>
      <c r="F33" s="43"/>
      <c r="G33" s="43"/>
      <c r="H33" s="2"/>
      <c r="I33" s="2"/>
      <c r="J33" s="2"/>
    </row>
    <row r="34" spans="1:10">
      <c r="A34" s="41" t="s">
        <v>37</v>
      </c>
      <c r="B34" s="5">
        <f>D34/C34</f>
        <v>22446.013559322033</v>
      </c>
      <c r="C34" s="6">
        <v>2.95</v>
      </c>
      <c r="D34" s="6">
        <v>66215.740000000005</v>
      </c>
      <c r="E34" s="6">
        <v>1563.5</v>
      </c>
      <c r="F34" s="44"/>
      <c r="G34" s="44"/>
    </row>
    <row r="35" spans="1:10">
      <c r="A35" s="42"/>
      <c r="B35" s="5">
        <f>D35/C35</f>
        <v>21776.013029315964</v>
      </c>
      <c r="C35" s="6">
        <v>3.07</v>
      </c>
      <c r="D35" s="6">
        <v>66852.36</v>
      </c>
      <c r="E35" s="6"/>
      <c r="F35" s="44"/>
      <c r="G35" s="44"/>
    </row>
    <row r="36" spans="1:10">
      <c r="A36" s="41" t="s">
        <v>38</v>
      </c>
      <c r="B36" s="5">
        <f t="shared" ref="B36:B41" si="0">D36/C36</f>
        <v>104.94004152967641</v>
      </c>
      <c r="C36" s="6">
        <v>1502.54</v>
      </c>
      <c r="D36" s="6">
        <v>157676.60999999999</v>
      </c>
      <c r="E36" s="6"/>
      <c r="F36" s="44"/>
      <c r="G36" s="44"/>
    </row>
    <row r="37" spans="1:10">
      <c r="A37" s="42"/>
      <c r="B37" s="5">
        <f t="shared" si="0"/>
        <v>66.149986689822143</v>
      </c>
      <c r="C37" s="6">
        <v>1577.74</v>
      </c>
      <c r="D37" s="6">
        <v>104367.48</v>
      </c>
      <c r="E37" s="6"/>
      <c r="F37" s="44"/>
      <c r="G37" s="44"/>
    </row>
    <row r="38" spans="1:10" ht="16.5" customHeight="1">
      <c r="A38" s="41" t="s">
        <v>101</v>
      </c>
      <c r="B38" s="5">
        <f t="shared" si="0"/>
        <v>1917.777509068924</v>
      </c>
      <c r="C38" s="6">
        <v>16.54</v>
      </c>
      <c r="D38" s="6">
        <v>31720.04</v>
      </c>
      <c r="E38" s="6">
        <v>503.48</v>
      </c>
      <c r="F38" s="44"/>
      <c r="G38" s="44"/>
    </row>
    <row r="39" spans="1:10">
      <c r="A39" s="42"/>
      <c r="B39" s="5">
        <f t="shared" si="0"/>
        <v>1900.7365994236309</v>
      </c>
      <c r="C39" s="6">
        <v>17.350000000000001</v>
      </c>
      <c r="D39" s="6">
        <v>32977.78</v>
      </c>
      <c r="E39" s="6"/>
      <c r="F39" s="44"/>
      <c r="G39" s="44"/>
    </row>
    <row r="40" spans="1:10" ht="16.5" customHeight="1">
      <c r="A40" s="41" t="s">
        <v>102</v>
      </c>
      <c r="B40" s="5">
        <f t="shared" si="0"/>
        <v>1871.58095952024</v>
      </c>
      <c r="C40" s="6">
        <v>26.68</v>
      </c>
      <c r="D40" s="6">
        <v>49933.78</v>
      </c>
      <c r="E40" s="6">
        <v>812.14</v>
      </c>
      <c r="F40" s="44"/>
      <c r="G40" s="44"/>
    </row>
    <row r="41" spans="1:10">
      <c r="A41" s="42"/>
      <c r="B41" s="5">
        <f t="shared" si="0"/>
        <v>1699.79047976012</v>
      </c>
      <c r="C41" s="6">
        <v>26.68</v>
      </c>
      <c r="D41" s="6">
        <v>45350.41</v>
      </c>
      <c r="E41" s="6"/>
      <c r="F41" s="44"/>
      <c r="G41" s="44"/>
    </row>
    <row r="42" spans="1:10">
      <c r="A42" s="4" t="s">
        <v>68</v>
      </c>
      <c r="B42" s="5"/>
      <c r="C42" s="6"/>
      <c r="D42" s="6">
        <f>SUM(D34:D41)</f>
        <v>555094.19999999995</v>
      </c>
      <c r="E42" s="6">
        <f>SUM(E34:E41)</f>
        <v>2879.12</v>
      </c>
      <c r="F42" s="45"/>
      <c r="G42" s="45"/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7" t="s">
        <v>9</v>
      </c>
      <c r="C47" s="23"/>
      <c r="D47" s="27" t="s">
        <v>10</v>
      </c>
      <c r="E47" s="23"/>
      <c r="F47" s="27" t="s">
        <v>11</v>
      </c>
      <c r="G47" s="23"/>
    </row>
    <row r="48" spans="1:10" ht="40.5" customHeight="1">
      <c r="A48" s="9">
        <v>1</v>
      </c>
      <c r="B48" s="31" t="s">
        <v>132</v>
      </c>
      <c r="C48" s="31"/>
      <c r="D48" s="29" t="s">
        <v>12</v>
      </c>
      <c r="E48" s="29"/>
      <c r="F48" s="30">
        <f>0.58*H4*C6</f>
        <v>9016.6799999999985</v>
      </c>
      <c r="G48" s="30"/>
    </row>
    <row r="49" spans="1:7" ht="31.5" customHeight="1">
      <c r="A49" s="9">
        <v>2</v>
      </c>
      <c r="B49" s="31" t="s">
        <v>13</v>
      </c>
      <c r="C49" s="31"/>
      <c r="D49" s="29" t="s">
        <v>12</v>
      </c>
      <c r="E49" s="29"/>
      <c r="F49" s="30">
        <f>1.82*H4*C6</f>
        <v>28293.72</v>
      </c>
      <c r="G49" s="30"/>
    </row>
    <row r="50" spans="1:7">
      <c r="A50" s="13">
        <v>3</v>
      </c>
      <c r="B50" s="31" t="s">
        <v>14</v>
      </c>
      <c r="C50" s="31"/>
      <c r="D50" s="29" t="s">
        <v>15</v>
      </c>
      <c r="E50" s="29"/>
      <c r="F50" s="30">
        <f>0.16*H4*C6</f>
        <v>2487.36</v>
      </c>
      <c r="G50" s="30"/>
    </row>
    <row r="51" spans="1:7" ht="67.5" customHeight="1">
      <c r="A51" s="13">
        <v>4</v>
      </c>
      <c r="B51" s="31" t="s">
        <v>16</v>
      </c>
      <c r="C51" s="31"/>
      <c r="D51" s="27" t="s">
        <v>133</v>
      </c>
      <c r="E51" s="23"/>
      <c r="F51" s="30">
        <f>0.84*H4*C6</f>
        <v>13058.64</v>
      </c>
      <c r="G51" s="30"/>
    </row>
    <row r="52" spans="1:7" ht="63" customHeight="1">
      <c r="A52" s="13">
        <v>5</v>
      </c>
      <c r="B52" s="31" t="s">
        <v>17</v>
      </c>
      <c r="C52" s="31"/>
      <c r="D52" s="29" t="s">
        <v>18</v>
      </c>
      <c r="E52" s="29"/>
      <c r="F52" s="30">
        <f>1.11*H4*C6</f>
        <v>17256.060000000001</v>
      </c>
      <c r="G52" s="30"/>
    </row>
    <row r="53" spans="1:7" ht="29.25" customHeight="1">
      <c r="A53" s="13">
        <v>6</v>
      </c>
      <c r="B53" s="31" t="s">
        <v>19</v>
      </c>
      <c r="C53" s="31"/>
      <c r="D53" s="29" t="s">
        <v>64</v>
      </c>
      <c r="E53" s="29"/>
      <c r="F53" s="30"/>
      <c r="G53" s="30"/>
    </row>
    <row r="54" spans="1:7" ht="29.25" customHeight="1">
      <c r="A54" s="13">
        <v>7</v>
      </c>
      <c r="B54" s="31" t="s">
        <v>20</v>
      </c>
      <c r="C54" s="31"/>
      <c r="D54" s="27" t="s">
        <v>64</v>
      </c>
      <c r="E54" s="23"/>
      <c r="F54" s="30">
        <f>2.35*7*C6</f>
        <v>21310.974999999999</v>
      </c>
      <c r="G54" s="30"/>
    </row>
    <row r="55" spans="1:7" ht="45.75" customHeight="1">
      <c r="A55" s="13">
        <v>8</v>
      </c>
      <c r="B55" s="31" t="s">
        <v>21</v>
      </c>
      <c r="C55" s="31"/>
      <c r="D55" s="27" t="s">
        <v>72</v>
      </c>
      <c r="E55" s="23"/>
      <c r="F55" s="30">
        <f>0.28*H4*C6</f>
        <v>4352.88</v>
      </c>
      <c r="G55" s="30"/>
    </row>
    <row r="56" spans="1:7" ht="31.5" customHeight="1">
      <c r="A56" s="9"/>
      <c r="B56" s="31" t="s">
        <v>22</v>
      </c>
      <c r="C56" s="31"/>
      <c r="D56" s="29"/>
      <c r="E56" s="29"/>
      <c r="F56" s="30">
        <f>SUM(F48:G55)</f>
        <v>95776.315000000002</v>
      </c>
      <c r="G56" s="30"/>
    </row>
    <row r="58" spans="1:7">
      <c r="A58" s="1" t="s">
        <v>23</v>
      </c>
    </row>
    <row r="60" spans="1:7" ht="44.25" customHeight="1">
      <c r="A60" s="9" t="s">
        <v>8</v>
      </c>
      <c r="B60" s="29" t="s">
        <v>24</v>
      </c>
      <c r="C60" s="29"/>
      <c r="D60" s="27" t="s">
        <v>25</v>
      </c>
      <c r="E60" s="23"/>
      <c r="F60" s="27" t="s">
        <v>26</v>
      </c>
      <c r="G60" s="23"/>
    </row>
    <row r="61" spans="1:7">
      <c r="A61" s="9">
        <v>1</v>
      </c>
      <c r="B61" s="28" t="s">
        <v>104</v>
      </c>
      <c r="C61" s="28"/>
      <c r="D61" s="32" t="s">
        <v>105</v>
      </c>
      <c r="E61" s="32"/>
      <c r="F61" s="33">
        <v>1665.22</v>
      </c>
      <c r="G61" s="34"/>
    </row>
    <row r="62" spans="1:7" ht="37.5" customHeight="1">
      <c r="A62" s="11">
        <v>2</v>
      </c>
      <c r="B62" s="28" t="s">
        <v>106</v>
      </c>
      <c r="C62" s="28"/>
      <c r="D62" s="32" t="s">
        <v>107</v>
      </c>
      <c r="E62" s="32"/>
      <c r="F62" s="33">
        <v>2824.3</v>
      </c>
      <c r="G62" s="34"/>
    </row>
    <row r="63" spans="1:7" ht="33.75" customHeight="1">
      <c r="A63" s="17">
        <v>3</v>
      </c>
      <c r="B63" s="28" t="s">
        <v>108</v>
      </c>
      <c r="C63" s="28"/>
      <c r="D63" s="32" t="s">
        <v>109</v>
      </c>
      <c r="E63" s="32"/>
      <c r="F63" s="33">
        <v>827.37</v>
      </c>
      <c r="G63" s="34"/>
    </row>
    <row r="64" spans="1:7" ht="33" customHeight="1">
      <c r="A64" s="17">
        <v>4</v>
      </c>
      <c r="B64" s="28" t="s">
        <v>113</v>
      </c>
      <c r="C64" s="28"/>
      <c r="D64" s="32" t="s">
        <v>112</v>
      </c>
      <c r="E64" s="32"/>
      <c r="F64" s="33">
        <v>1542.65</v>
      </c>
      <c r="G64" s="34"/>
    </row>
    <row r="65" spans="1:7">
      <c r="A65" s="17">
        <v>5</v>
      </c>
      <c r="B65" s="28" t="s">
        <v>115</v>
      </c>
      <c r="C65" s="28"/>
      <c r="D65" s="32" t="s">
        <v>114</v>
      </c>
      <c r="E65" s="32"/>
      <c r="F65" s="33">
        <v>7208</v>
      </c>
      <c r="G65" s="34"/>
    </row>
    <row r="66" spans="1:7" ht="33" customHeight="1">
      <c r="A66" s="17">
        <v>6</v>
      </c>
      <c r="B66" s="28" t="s">
        <v>116</v>
      </c>
      <c r="C66" s="28"/>
      <c r="D66" s="32" t="s">
        <v>114</v>
      </c>
      <c r="E66" s="32"/>
      <c r="F66" s="33">
        <v>2743.95</v>
      </c>
      <c r="G66" s="34"/>
    </row>
    <row r="67" spans="1:7" ht="30.75" customHeight="1">
      <c r="A67" s="17">
        <v>7</v>
      </c>
      <c r="B67" s="28" t="s">
        <v>117</v>
      </c>
      <c r="C67" s="28"/>
      <c r="D67" s="32" t="s">
        <v>114</v>
      </c>
      <c r="E67" s="32"/>
      <c r="F67" s="33">
        <v>1752.35</v>
      </c>
      <c r="G67" s="34"/>
    </row>
    <row r="68" spans="1:7" ht="34.5" customHeight="1">
      <c r="A68" s="17">
        <v>8</v>
      </c>
      <c r="B68" s="28" t="s">
        <v>118</v>
      </c>
      <c r="C68" s="28"/>
      <c r="D68" s="38" t="s">
        <v>114</v>
      </c>
      <c r="E68" s="39"/>
      <c r="F68" s="33">
        <v>2743.95</v>
      </c>
      <c r="G68" s="34"/>
    </row>
    <row r="69" spans="1:7" ht="39" customHeight="1">
      <c r="A69" s="17">
        <v>9</v>
      </c>
      <c r="B69" s="28" t="s">
        <v>119</v>
      </c>
      <c r="C69" s="28"/>
      <c r="D69" s="32" t="s">
        <v>114</v>
      </c>
      <c r="E69" s="32"/>
      <c r="F69" s="33">
        <v>622.03</v>
      </c>
      <c r="G69" s="34"/>
    </row>
    <row r="70" spans="1:7" ht="38.25" customHeight="1">
      <c r="A70" s="17">
        <v>10</v>
      </c>
      <c r="B70" s="28" t="s">
        <v>120</v>
      </c>
      <c r="C70" s="28"/>
      <c r="D70" s="32" t="s">
        <v>121</v>
      </c>
      <c r="E70" s="32"/>
      <c r="F70" s="33">
        <v>756.64</v>
      </c>
      <c r="G70" s="34"/>
    </row>
    <row r="71" spans="1:7" ht="36" customHeight="1">
      <c r="A71" s="17">
        <v>11</v>
      </c>
      <c r="B71" s="28" t="s">
        <v>131</v>
      </c>
      <c r="C71" s="28"/>
      <c r="D71" s="32" t="s">
        <v>121</v>
      </c>
      <c r="E71" s="32"/>
      <c r="F71" s="33">
        <v>3107.19</v>
      </c>
      <c r="G71" s="34"/>
    </row>
    <row r="72" spans="1:7" ht="31.5" customHeight="1">
      <c r="A72" s="17">
        <v>12</v>
      </c>
      <c r="B72" s="28" t="s">
        <v>127</v>
      </c>
      <c r="C72" s="28"/>
      <c r="D72" s="32" t="s">
        <v>128</v>
      </c>
      <c r="E72" s="32"/>
      <c r="F72" s="33">
        <v>1638.94</v>
      </c>
      <c r="G72" s="34"/>
    </row>
    <row r="73" spans="1:7" ht="33" customHeight="1">
      <c r="A73" s="17">
        <v>13</v>
      </c>
      <c r="B73" s="28" t="s">
        <v>129</v>
      </c>
      <c r="C73" s="28"/>
      <c r="D73" s="32" t="s">
        <v>128</v>
      </c>
      <c r="E73" s="32"/>
      <c r="F73" s="33">
        <v>1638.94</v>
      </c>
      <c r="G73" s="34"/>
    </row>
    <row r="74" spans="1:7">
      <c r="A74" s="17">
        <v>14</v>
      </c>
      <c r="B74" s="28" t="s">
        <v>130</v>
      </c>
      <c r="C74" s="28"/>
      <c r="D74" s="32" t="s">
        <v>128</v>
      </c>
      <c r="E74" s="32"/>
      <c r="F74" s="33">
        <v>906.72</v>
      </c>
      <c r="G74" s="34"/>
    </row>
    <row r="75" spans="1:7" ht="47.25" customHeight="1">
      <c r="A75" s="9"/>
      <c r="B75" s="25" t="s">
        <v>70</v>
      </c>
      <c r="C75" s="26"/>
      <c r="D75" s="27"/>
      <c r="E75" s="23"/>
      <c r="F75" s="22">
        <f>SUM(F61:G74)</f>
        <v>29978.249999999996</v>
      </c>
      <c r="G75" s="23"/>
    </row>
    <row r="77" spans="1:7">
      <c r="A77" s="1" t="s">
        <v>27</v>
      </c>
      <c r="D77" s="7">
        <f>3.4*H4*C6</f>
        <v>52856.399999999994</v>
      </c>
      <c r="E77" s="1" t="s">
        <v>28</v>
      </c>
    </row>
    <row r="78" spans="1:7">
      <c r="A78" s="1" t="s">
        <v>29</v>
      </c>
      <c r="D78" s="7">
        <f>F82*5.3%</f>
        <v>10713.789409999999</v>
      </c>
      <c r="E78" s="1" t="s">
        <v>28</v>
      </c>
    </row>
    <row r="80" spans="1:7">
      <c r="A80" s="1" t="s">
        <v>41</v>
      </c>
    </row>
    <row r="81" spans="1:7">
      <c r="A81" s="1" t="s">
        <v>125</v>
      </c>
    </row>
    <row r="82" spans="1:7">
      <c r="B82" s="1" t="s">
        <v>40</v>
      </c>
      <c r="F82" s="7">
        <f>106187.49+95959.48</f>
        <v>202146.97</v>
      </c>
      <c r="G82" s="1" t="s">
        <v>28</v>
      </c>
    </row>
    <row r="84" spans="1:7">
      <c r="A84" s="1" t="s">
        <v>126</v>
      </c>
    </row>
    <row r="85" spans="1:7">
      <c r="B85" s="1" t="s">
        <v>39</v>
      </c>
      <c r="F85" s="7">
        <f>F56+F75+D77</f>
        <v>178610.965</v>
      </c>
      <c r="G85" s="1" t="s">
        <v>28</v>
      </c>
    </row>
    <row r="87" spans="1:7" ht="30" customHeight="1">
      <c r="A87" s="1" t="s">
        <v>30</v>
      </c>
    </row>
    <row r="88" spans="1:7" ht="32.25" customHeight="1"/>
    <row r="89" spans="1:7" ht="28.5" customHeight="1">
      <c r="A89" s="8" t="s">
        <v>31</v>
      </c>
      <c r="B89" s="24" t="s">
        <v>32</v>
      </c>
      <c r="C89" s="24"/>
      <c r="D89" s="8" t="s">
        <v>33</v>
      </c>
      <c r="E89" s="24" t="s">
        <v>34</v>
      </c>
      <c r="F89" s="24"/>
      <c r="G89" s="8" t="s">
        <v>35</v>
      </c>
    </row>
    <row r="90" spans="1:7" ht="33.75" customHeight="1">
      <c r="A90" s="21" t="s">
        <v>36</v>
      </c>
      <c r="B90" s="20" t="s">
        <v>54</v>
      </c>
      <c r="C90" s="20"/>
      <c r="D90" s="10">
        <v>6</v>
      </c>
      <c r="E90" s="20" t="s">
        <v>56</v>
      </c>
      <c r="F90" s="20"/>
      <c r="G90" s="10">
        <v>6</v>
      </c>
    </row>
    <row r="91" spans="1:7" ht="43.5" customHeight="1">
      <c r="A91" s="21"/>
      <c r="B91" s="20" t="s">
        <v>42</v>
      </c>
      <c r="C91" s="20"/>
      <c r="D91" s="10">
        <v>4</v>
      </c>
      <c r="E91" s="20" t="s">
        <v>56</v>
      </c>
      <c r="F91" s="20"/>
      <c r="G91" s="10">
        <v>4</v>
      </c>
    </row>
    <row r="92" spans="1:7" ht="69" customHeight="1">
      <c r="A92" s="21"/>
      <c r="B92" s="20" t="s">
        <v>43</v>
      </c>
      <c r="C92" s="20"/>
      <c r="D92" s="10"/>
      <c r="E92" s="20" t="s">
        <v>56</v>
      </c>
      <c r="F92" s="20"/>
      <c r="G92" s="10"/>
    </row>
    <row r="93" spans="1:7" ht="37.5" customHeight="1">
      <c r="A93" s="10" t="s">
        <v>44</v>
      </c>
      <c r="B93" s="20" t="s">
        <v>45</v>
      </c>
      <c r="C93" s="20"/>
      <c r="D93" s="10"/>
      <c r="E93" s="20" t="s">
        <v>57</v>
      </c>
      <c r="F93" s="20"/>
      <c r="G93" s="10"/>
    </row>
    <row r="94" spans="1:7" ht="60" customHeight="1">
      <c r="A94" s="21" t="s">
        <v>46</v>
      </c>
      <c r="B94" s="20" t="s">
        <v>55</v>
      </c>
      <c r="C94" s="20"/>
      <c r="D94" s="10"/>
      <c r="E94" s="20" t="s">
        <v>58</v>
      </c>
      <c r="F94" s="20"/>
      <c r="G94" s="10"/>
    </row>
    <row r="95" spans="1:7" ht="33" customHeight="1">
      <c r="A95" s="21"/>
      <c r="B95" s="20" t="s">
        <v>47</v>
      </c>
      <c r="C95" s="20"/>
      <c r="D95" s="10"/>
      <c r="E95" s="20" t="s">
        <v>59</v>
      </c>
      <c r="F95" s="20"/>
      <c r="G95" s="10"/>
    </row>
    <row r="96" spans="1:7" ht="42.75" customHeight="1">
      <c r="A96" s="21"/>
      <c r="B96" s="20" t="s">
        <v>51</v>
      </c>
      <c r="C96" s="20"/>
      <c r="D96" s="10">
        <v>5</v>
      </c>
      <c r="E96" s="20" t="s">
        <v>60</v>
      </c>
      <c r="F96" s="20"/>
      <c r="G96" s="10">
        <v>5</v>
      </c>
    </row>
    <row r="97" spans="1:7" ht="36" customHeight="1">
      <c r="A97" s="21"/>
      <c r="B97" s="20" t="s">
        <v>52</v>
      </c>
      <c r="C97" s="20"/>
      <c r="D97" s="10">
        <v>1</v>
      </c>
      <c r="E97" s="20" t="s">
        <v>61</v>
      </c>
      <c r="F97" s="20"/>
      <c r="G97" s="10">
        <v>1</v>
      </c>
    </row>
    <row r="98" spans="1:7">
      <c r="A98" s="21"/>
      <c r="B98" s="20" t="s">
        <v>53</v>
      </c>
      <c r="C98" s="20"/>
      <c r="D98" s="10"/>
      <c r="E98" s="20" t="s">
        <v>62</v>
      </c>
      <c r="F98" s="20"/>
      <c r="G98" s="10"/>
    </row>
    <row r="99" spans="1:7">
      <c r="A99" s="21"/>
      <c r="B99" s="20" t="s">
        <v>48</v>
      </c>
      <c r="C99" s="20"/>
      <c r="D99" s="10"/>
      <c r="E99" s="20" t="s">
        <v>63</v>
      </c>
      <c r="F99" s="20"/>
      <c r="G99" s="10"/>
    </row>
    <row r="100" spans="1:7">
      <c r="A100" s="21"/>
      <c r="B100" s="20" t="s">
        <v>49</v>
      </c>
      <c r="C100" s="20"/>
      <c r="D100" s="10">
        <v>1</v>
      </c>
      <c r="E100" s="20" t="s">
        <v>58</v>
      </c>
      <c r="F100" s="20"/>
      <c r="G100" s="10">
        <v>1</v>
      </c>
    </row>
    <row r="101" spans="1:7">
      <c r="A101" s="21"/>
      <c r="B101" s="20" t="s">
        <v>50</v>
      </c>
      <c r="C101" s="20"/>
      <c r="D101" s="10">
        <v>1</v>
      </c>
      <c r="E101" s="20"/>
      <c r="F101" s="20"/>
      <c r="G101" s="10">
        <v>1</v>
      </c>
    </row>
    <row r="104" spans="1:7">
      <c r="A104" s="1" t="s">
        <v>66</v>
      </c>
      <c r="F104" s="1" t="s">
        <v>65</v>
      </c>
    </row>
    <row r="106" spans="1:7">
      <c r="A106" s="1" t="s">
        <v>69</v>
      </c>
      <c r="F106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7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22:B22"/>
    <mergeCell ref="C22:D22"/>
    <mergeCell ref="E22:F22"/>
    <mergeCell ref="C23:D23"/>
    <mergeCell ref="E23:F23"/>
    <mergeCell ref="C24:D24"/>
    <mergeCell ref="E24:F24"/>
    <mergeCell ref="F73:G73"/>
    <mergeCell ref="F74:G74"/>
    <mergeCell ref="D73:E73"/>
    <mergeCell ref="D74:E74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69:E69"/>
    <mergeCell ref="D70:E70"/>
    <mergeCell ref="D71:E71"/>
    <mergeCell ref="D72:E72"/>
    <mergeCell ref="D68:E68"/>
    <mergeCell ref="F63:G63"/>
    <mergeCell ref="F64:G64"/>
    <mergeCell ref="F65:G65"/>
    <mergeCell ref="F66:G66"/>
    <mergeCell ref="F67:G67"/>
    <mergeCell ref="F69:G69"/>
    <mergeCell ref="F70:G70"/>
    <mergeCell ref="F71:G71"/>
    <mergeCell ref="F72:G72"/>
    <mergeCell ref="F68:G68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6:D16"/>
    <mergeCell ref="E16:F16"/>
    <mergeCell ref="A17:D17"/>
    <mergeCell ref="E17:F17"/>
    <mergeCell ref="A18:D18"/>
    <mergeCell ref="E18:F18"/>
    <mergeCell ref="A19:D19"/>
    <mergeCell ref="E19:F19"/>
    <mergeCell ref="B60:C60"/>
    <mergeCell ref="D60:E60"/>
    <mergeCell ref="F60:G60"/>
    <mergeCell ref="B61:C61"/>
    <mergeCell ref="B62:C62"/>
    <mergeCell ref="B68:C68"/>
    <mergeCell ref="D55:E55"/>
    <mergeCell ref="F55:G55"/>
    <mergeCell ref="B56:C56"/>
    <mergeCell ref="D56:E56"/>
    <mergeCell ref="F56:G56"/>
    <mergeCell ref="D61:E61"/>
    <mergeCell ref="D62:E62"/>
    <mergeCell ref="F61:G61"/>
    <mergeCell ref="F62:G62"/>
    <mergeCell ref="D63:E63"/>
    <mergeCell ref="D64:E64"/>
    <mergeCell ref="D65:E65"/>
    <mergeCell ref="D66:E66"/>
    <mergeCell ref="D67:E67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9:C69"/>
    <mergeCell ref="F75:G75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75:C75"/>
    <mergeCell ref="D75:E75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2015-03-03T11:07:56Z</dcterms:modified>
</cp:coreProperties>
</file>