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131" i="11"/>
  <c r="D127" s="1"/>
  <c r="E43"/>
  <c r="D43"/>
  <c r="B42"/>
  <c r="B41"/>
  <c r="B40"/>
  <c r="B39"/>
  <c r="B38"/>
  <c r="B37"/>
  <c r="B36"/>
  <c r="B35"/>
  <c r="F124"/>
  <c r="C6"/>
  <c r="F55" s="1"/>
  <c r="D126" l="1"/>
  <c r="F50"/>
  <c r="F53"/>
  <c r="F56"/>
  <c r="F49"/>
  <c r="F52"/>
  <c r="F57" l="1"/>
  <c r="F134" s="1"/>
</calcChain>
</file>

<file path=xl/sharedStrings.xml><?xml version="1.0" encoding="utf-8"?>
<sst xmlns="http://schemas.openxmlformats.org/spreadsheetml/2006/main" count="254" uniqueCount="178">
  <si>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</si>
  <si>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</si>
  <si>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</si>
  <si>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</si>
  <si>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</si>
  <si>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</si>
  <si>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</si>
  <si>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</si>
  <si>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</si>
  <si>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</si>
  <si>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</si>
  <si>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</si>
  <si>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</si>
  <si>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</si>
  <si>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</si>
  <si>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</si>
  <si>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</si>
  <si>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</si>
  <si>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</si>
  <si>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</si>
  <si>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</si>
  <si>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</si>
  <si>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</si>
  <si>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</si>
  <si>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</si>
  <si>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</si>
  <si>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</si>
  <si>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</si>
  <si>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</si>
  <si>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</si>
  <si>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</si>
  <si>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</si>
  <si>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</si>
  <si>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</si>
  <si>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</si>
  <si>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</si>
  <si>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</si>
  <si>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</si>
  <si>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</si>
  <si>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</si>
  <si>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</si>
  <si>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</si>
  <si>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</si>
  <si>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</si>
  <si>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</si>
  <si>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</si>
  <si>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</si>
  <si>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</si>
  <si>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</si>
  <si>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</si>
  <si>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</si>
  <si>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</si>
  <si>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</si>
  <si>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</si>
  <si>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</si>
  <si>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</si>
  <si>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</si>
  <si>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</si>
  <si>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</si>
  <si>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</si>
  <si>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</si>
  <si>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</si>
  <si>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</si>
  <si>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</si>
  <si>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</si>
  <si>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</si>
  <si>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</si>
  <si>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</si>
  <si>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</si>
  <si>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</si>
  <si>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</si>
  <si>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34 по улице Октябрьская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</si>
  <si>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</si>
  <si>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</si>
  <si>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</si>
  <si>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</si>
  <si>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</si>
  <si>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</si>
  <si>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</si>
  <si>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</si>
  <si>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</si>
  <si>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</si>
  <si>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</si>
  <si>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</si>
  <si>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</si>
  <si>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</si>
  <si>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</si>
  <si>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</si>
  <si>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</si>
  <si>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</si>
  <si>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</si>
  <si>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</si>
  <si>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</si>
  <si>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</si>
  <si>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</si>
  <si>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</si>
  <si>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</si>
  <si>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29.08.2013г.</t>
  </si>
  <si>
    <t>18 от 13.01.2009г.</t>
  </si>
  <si>
    <t>01.11.2012г.</t>
  </si>
  <si>
    <t>02.07.2012г.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</si>
  <si>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</si>
  <si>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</si>
  <si>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</si>
  <si>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за период с 01.01.2014 г. по 31.12.2014 г.</t>
  </si>
  <si>
    <t>Ремонт электропроводки</t>
  </si>
  <si>
    <t>Январь</t>
  </si>
  <si>
    <t>кв.12 наладка с/отопления</t>
  </si>
  <si>
    <t>Февраль</t>
  </si>
  <si>
    <t>кв.45 прочистка стояка, наладка с/отопления</t>
  </si>
  <si>
    <t>Ремонт освещения в местах общего пользования</t>
  </si>
  <si>
    <t>Замена стояка ХВ в подвале с выходом в кв.2</t>
  </si>
  <si>
    <t>Март</t>
  </si>
  <si>
    <t>Ремонт стояка ХВ в подвале с выходом в кв.6</t>
  </si>
  <si>
    <t>Ремонт щита этажного</t>
  </si>
  <si>
    <t>Закрытие затворов, открытие дренажей</t>
  </si>
  <si>
    <t>Май</t>
  </si>
  <si>
    <t>Ремонт стояка ХВ кв.116</t>
  </si>
  <si>
    <t>Установка унитаза, ремонт стояка канализации кв.97</t>
  </si>
  <si>
    <t>Ремонт освещения площадок, ремонт щита этажного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</si>
  <si>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</si>
  <si>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</si>
  <si>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Июнь</t>
  </si>
  <si>
    <t>Ремонт площадки входа</t>
  </si>
  <si>
    <t>Июль</t>
  </si>
  <si>
    <t xml:space="preserve">Ремонт стояка ХВ кв.1 </t>
  </si>
  <si>
    <t xml:space="preserve">Ремонт дверей, установка замков на подвальное помещение </t>
  </si>
  <si>
    <t xml:space="preserve">Ремонт стояка ХВ в подвале  </t>
  </si>
  <si>
    <t>Замена трансформаторов тока</t>
  </si>
  <si>
    <t>Август</t>
  </si>
  <si>
    <t>Замена участка стояка отопления кв.120</t>
  </si>
  <si>
    <t>Ремонт электропроводки в тамбуре</t>
  </si>
  <si>
    <t>Ремонт электропроводки в подъезде</t>
  </si>
  <si>
    <t>Ремонт эл.проводки МОП</t>
  </si>
  <si>
    <t>Заполнение системы отопления</t>
  </si>
  <si>
    <t>Сентябрь</t>
  </si>
  <si>
    <t>Замена участка стояка отопления кв.61</t>
  </si>
  <si>
    <t>Прочистка канализации в подвале</t>
  </si>
  <si>
    <t>Октябрь</t>
  </si>
  <si>
    <t>Замена участка стояка отопления кв.108</t>
  </si>
  <si>
    <t>Замена участка стояка ливневой канализации с чердака на 4 эт.</t>
  </si>
  <si>
    <t>Замена участка лежака отопления в подвале</t>
  </si>
  <si>
    <t>Замена участка лежака отопления и участков стояков отопления кв.113</t>
  </si>
  <si>
    <t>Наладка системы отопления кв.12а,50</t>
  </si>
  <si>
    <t>Замена участка лежака ХВ в подвале</t>
  </si>
  <si>
    <t>Наладка системы отопления кв.34,46</t>
  </si>
  <si>
    <t>Наладка системы отопления кв.50</t>
  </si>
  <si>
    <t>Замена участка стояка ХВ в туалете кв.58</t>
  </si>
  <si>
    <t>Наладка системы отопления кв.6,7,8,10,12,12а,47,48,49</t>
  </si>
  <si>
    <t>Наладка системы отопления кв.6,7,8,10,12а</t>
  </si>
  <si>
    <t>Наладка системы отопления кв.66,33,34,50</t>
  </si>
  <si>
    <t>Замена участка стояка ХВ кв.78</t>
  </si>
  <si>
    <t>Ремонт освещения подвала</t>
  </si>
  <si>
    <t>Ремонт освещения площадок</t>
  </si>
  <si>
    <t>с 1 января 2014г -</t>
  </si>
  <si>
    <t>с 1 августа 2014г -</t>
  </si>
  <si>
    <t>вывоз мусора</t>
  </si>
  <si>
    <t>Остекление подъездов</t>
  </si>
  <si>
    <t>Ноябрь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</si>
  <si>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</si>
  <si>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</si>
  <si>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Прочистка стояка канализации кв.12а</t>
  </si>
  <si>
    <t>Ремонт лежака отопления в подвале</t>
  </si>
  <si>
    <t>Замена стояка ХВ кв.132</t>
  </si>
  <si>
    <t>Наладка системы отопления кв.136,125,95</t>
  </si>
  <si>
    <t>Наладка лежака и стояков отопления в подвале</t>
  </si>
  <si>
    <t>Замена стояка холодного водоснабжения</t>
  </si>
  <si>
    <t>Декабрь</t>
  </si>
  <si>
    <t>Установка замка, фурнитуры</t>
  </si>
  <si>
    <t>Смена дощатых полов</t>
  </si>
  <si>
    <t>Прочистка стояка канализации в подвале</t>
  </si>
  <si>
    <t>Замена стояка канализации в подвале</t>
  </si>
  <si>
    <t>Замена участка стояка ХВ кв.42</t>
  </si>
  <si>
    <t>Ремонт стояка канализации кв.72</t>
  </si>
  <si>
    <t xml:space="preserve">Ремонт эл.проводки  </t>
  </si>
  <si>
    <t>Замена участка лежака ХВ  в подвале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</si>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</sst>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5"/>
  <sheetViews>
    <sheetView tabSelected="1" topLeftCell="A136" workbookViewId="0">
      <selection activeCell="C134" sqref="C134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6" width="14" style="1" customWidth="1"/>
    <col min="7" max="7" width="12.85546875" style="1" customWidth="1"/>
    <col min="8" max="8" width="4.5703125" style="1" hidden="1" customWidth="1"/>
    <col min="9" max="16384" width="9.140625" style="1"/>
  </cols>
  <sheetData>
    <row r="1" spans="1:8">
      <c r="A1" s="34" t="s">
        <v>0</v>
      </c>
      <c r="B1" s="34"/>
      <c r="C1" s="34"/>
      <c r="D1" s="34"/>
      <c r="E1" s="34"/>
      <c r="F1" s="34"/>
      <c r="G1" s="34"/>
    </row>
    <row r="2" spans="1:8">
      <c r="A2" s="34" t="s">
        <v>5</v>
      </c>
      <c r="B2" s="34"/>
      <c r="C2" s="34"/>
      <c r="D2" s="34"/>
      <c r="E2" s="34"/>
      <c r="F2" s="34"/>
      <c r="G2" s="34"/>
    </row>
    <row r="3" spans="1:8">
      <c r="A3" s="34" t="s">
        <v>71</v>
      </c>
      <c r="B3" s="34"/>
      <c r="C3" s="34"/>
      <c r="D3" s="34"/>
      <c r="E3" s="34"/>
      <c r="F3" s="34"/>
      <c r="G3" s="34"/>
    </row>
    <row r="4" spans="1:8">
      <c r="A4" s="34" t="s">
        <v>104</v>
      </c>
      <c r="B4" s="34"/>
      <c r="C4" s="34"/>
      <c r="D4" s="34"/>
      <c r="E4" s="34"/>
      <c r="F4" s="34"/>
      <c r="G4" s="34"/>
      <c r="H4" s="11">
        <v>12</v>
      </c>
    </row>
    <row r="5" spans="1:8" ht="11.25" customHeight="1"/>
    <row r="6" spans="1:8">
      <c r="A6" s="1" t="s">
        <v>6</v>
      </c>
      <c r="C6" s="13">
        <f>D7+D8</f>
        <v>2443.33</v>
      </c>
      <c r="D6" s="1" t="s">
        <v>2</v>
      </c>
    </row>
    <row r="7" spans="1:8">
      <c r="A7" s="1" t="s">
        <v>73</v>
      </c>
      <c r="B7" s="1" t="s">
        <v>74</v>
      </c>
      <c r="C7" s="14"/>
      <c r="D7" s="1">
        <v>2443.33</v>
      </c>
      <c r="E7" s="1" t="s">
        <v>2</v>
      </c>
    </row>
    <row r="8" spans="1:8">
      <c r="B8" s="1" t="s">
        <v>75</v>
      </c>
      <c r="C8" s="14"/>
      <c r="D8" s="1">
        <v>0</v>
      </c>
      <c r="E8" s="1" t="s">
        <v>2</v>
      </c>
    </row>
    <row r="9" spans="1:8">
      <c r="A9" s="1" t="s">
        <v>76</v>
      </c>
      <c r="C9" s="1">
        <v>5</v>
      </c>
    </row>
    <row r="10" spans="1:8">
      <c r="A10" s="1" t="s">
        <v>77</v>
      </c>
      <c r="C10" s="1">
        <v>3</v>
      </c>
    </row>
    <row r="11" spans="1:8">
      <c r="A11" s="1" t="s">
        <v>78</v>
      </c>
      <c r="C11" s="1">
        <v>140</v>
      </c>
    </row>
    <row r="12" spans="1:8">
      <c r="A12" s="1" t="s">
        <v>79</v>
      </c>
      <c r="E12" s="1">
        <v>250</v>
      </c>
      <c r="F12" s="1" t="s">
        <v>2</v>
      </c>
    </row>
    <row r="13" spans="1:8">
      <c r="A13" s="1" t="s">
        <v>80</v>
      </c>
      <c r="B13" s="1">
        <v>1016.8</v>
      </c>
      <c r="C13" s="1" t="s">
        <v>2</v>
      </c>
    </row>
    <row r="14" spans="1:8">
      <c r="A14" s="1" t="s">
        <v>81</v>
      </c>
      <c r="D14" s="1">
        <v>1500</v>
      </c>
      <c r="E14" s="1" t="s">
        <v>2</v>
      </c>
    </row>
    <row r="16" spans="1:8">
      <c r="A16" s="1" t="s">
        <v>82</v>
      </c>
    </row>
    <row r="17" spans="1:6">
      <c r="A17" s="35" t="s">
        <v>83</v>
      </c>
      <c r="B17" s="35"/>
      <c r="C17" s="35"/>
      <c r="D17" s="35"/>
      <c r="E17" s="35" t="s">
        <v>84</v>
      </c>
      <c r="F17" s="35"/>
    </row>
    <row r="18" spans="1:6">
      <c r="A18" s="36" t="s">
        <v>85</v>
      </c>
      <c r="B18" s="36"/>
      <c r="C18" s="36"/>
      <c r="D18" s="36"/>
      <c r="E18" s="35" t="s">
        <v>100</v>
      </c>
      <c r="F18" s="35"/>
    </row>
    <row r="19" spans="1:6">
      <c r="A19" s="36" t="s">
        <v>86</v>
      </c>
      <c r="B19" s="36"/>
      <c r="C19" s="36"/>
      <c r="D19" s="36"/>
      <c r="E19" s="35" t="s">
        <v>99</v>
      </c>
      <c r="F19" s="35"/>
    </row>
    <row r="20" spans="1:6">
      <c r="A20" s="36" t="s">
        <v>87</v>
      </c>
      <c r="B20" s="36"/>
      <c r="C20" s="36"/>
      <c r="D20" s="36"/>
      <c r="E20" s="35" t="s">
        <v>97</v>
      </c>
      <c r="F20" s="35"/>
    </row>
    <row r="22" spans="1:6">
      <c r="A22" s="1" t="s">
        <v>88</v>
      </c>
    </row>
    <row r="23" spans="1:6" ht="31.5" customHeight="1">
      <c r="A23" s="37" t="s">
        <v>89</v>
      </c>
      <c r="B23" s="37"/>
      <c r="C23" s="37" t="s">
        <v>90</v>
      </c>
      <c r="D23" s="37"/>
      <c r="E23" s="37" t="s">
        <v>91</v>
      </c>
      <c r="F23" s="37"/>
    </row>
    <row r="24" spans="1:6">
      <c r="A24" s="15" t="s">
        <v>92</v>
      </c>
      <c r="B24" s="15"/>
      <c r="C24" s="35">
        <v>76</v>
      </c>
      <c r="D24" s="35"/>
      <c r="E24" s="35">
        <v>83</v>
      </c>
      <c r="F24" s="35"/>
    </row>
    <row r="25" spans="1:6">
      <c r="A25" s="15" t="s">
        <v>93</v>
      </c>
      <c r="B25" s="15"/>
      <c r="C25" s="35">
        <v>1</v>
      </c>
      <c r="D25" s="35"/>
      <c r="E25" s="35">
        <v>2</v>
      </c>
      <c r="F25" s="35"/>
    </row>
    <row r="27" spans="1:6">
      <c r="A27" s="1" t="s">
        <v>94</v>
      </c>
      <c r="C27" s="1" t="s">
        <v>98</v>
      </c>
    </row>
    <row r="29" spans="1:6">
      <c r="A29" s="1" t="s">
        <v>95</v>
      </c>
    </row>
    <row r="30" spans="1:6">
      <c r="B30" s="1" t="s">
        <v>154</v>
      </c>
      <c r="D30" s="1">
        <v>12.85</v>
      </c>
      <c r="E30" s="1" t="s">
        <v>96</v>
      </c>
    </row>
    <row r="31" spans="1:6">
      <c r="B31" s="1" t="s">
        <v>155</v>
      </c>
      <c r="D31" s="1">
        <v>11.19</v>
      </c>
      <c r="E31" s="1" t="s">
        <v>96</v>
      </c>
    </row>
    <row r="32" spans="1:6">
      <c r="B32" s="1" t="s">
        <v>156</v>
      </c>
      <c r="D32" s="1">
        <v>2.95</v>
      </c>
      <c r="E32" s="1" t="s">
        <v>96</v>
      </c>
    </row>
    <row r="33" spans="1:10" ht="26.25" customHeight="1">
      <c r="A33" s="1" t="s">
        <v>1</v>
      </c>
    </row>
    <row r="34" spans="1:10" ht="98.25" customHeight="1">
      <c r="A34" s="16" t="s">
        <v>3</v>
      </c>
      <c r="B34" s="17" t="s">
        <v>120</v>
      </c>
      <c r="C34" s="17" t="s">
        <v>121</v>
      </c>
      <c r="D34" s="16" t="s">
        <v>101</v>
      </c>
      <c r="E34" s="18" t="s">
        <v>4</v>
      </c>
      <c r="F34" s="40"/>
      <c r="G34" s="40"/>
      <c r="H34" s="2"/>
      <c r="I34" s="2"/>
      <c r="J34" s="2"/>
    </row>
    <row r="35" spans="1:10">
      <c r="A35" s="38" t="s">
        <v>37</v>
      </c>
      <c r="B35" s="4">
        <f>D35/C35</f>
        <v>183222.17966101697</v>
      </c>
      <c r="C35" s="5">
        <v>2.95</v>
      </c>
      <c r="D35" s="5">
        <v>540505.43000000005</v>
      </c>
      <c r="E35" s="5">
        <v>-8184.64</v>
      </c>
      <c r="F35" s="41"/>
      <c r="G35" s="41"/>
    </row>
    <row r="36" spans="1:10">
      <c r="A36" s="39"/>
      <c r="B36" s="4">
        <f>D36/C36</f>
        <v>172756.31596091206</v>
      </c>
      <c r="C36" s="5">
        <v>3.07</v>
      </c>
      <c r="D36" s="5">
        <v>530361.89</v>
      </c>
      <c r="E36" s="5">
        <v>6402.44</v>
      </c>
      <c r="F36" s="41"/>
      <c r="G36" s="41"/>
    </row>
    <row r="37" spans="1:10">
      <c r="A37" s="38" t="s">
        <v>38</v>
      </c>
      <c r="B37" s="4">
        <f t="shared" ref="B37:B42" si="0">D37/C37</f>
        <v>214.86010355797518</v>
      </c>
      <c r="C37" s="5">
        <v>1502.54</v>
      </c>
      <c r="D37" s="5">
        <v>322835.90000000002</v>
      </c>
      <c r="E37" s="5"/>
      <c r="F37" s="41"/>
      <c r="G37" s="41"/>
    </row>
    <row r="38" spans="1:10">
      <c r="A38" s="39"/>
      <c r="B38" s="4">
        <f t="shared" si="0"/>
        <v>124.55983241852269</v>
      </c>
      <c r="C38" s="5">
        <v>1577.74</v>
      </c>
      <c r="D38" s="5">
        <v>196523.03</v>
      </c>
      <c r="E38" s="5"/>
      <c r="F38" s="41"/>
      <c r="G38" s="41"/>
    </row>
    <row r="39" spans="1:10" ht="16.5" customHeight="1">
      <c r="A39" s="38" t="s">
        <v>102</v>
      </c>
      <c r="B39" s="4">
        <f t="shared" si="0"/>
        <v>4162.7430471584039</v>
      </c>
      <c r="C39" s="5">
        <v>16.54</v>
      </c>
      <c r="D39" s="5">
        <v>68851.77</v>
      </c>
      <c r="E39" s="5">
        <v>331.43</v>
      </c>
      <c r="F39" s="41"/>
      <c r="G39" s="41"/>
    </row>
    <row r="40" spans="1:10">
      <c r="A40" s="39"/>
      <c r="B40" s="4">
        <f t="shared" si="0"/>
        <v>5060.3579250720459</v>
      </c>
      <c r="C40" s="5">
        <v>17.350000000000001</v>
      </c>
      <c r="D40" s="5">
        <v>87797.21</v>
      </c>
      <c r="E40" s="5">
        <v>626.62</v>
      </c>
      <c r="F40" s="41"/>
      <c r="G40" s="41"/>
    </row>
    <row r="41" spans="1:10" ht="16.5" customHeight="1">
      <c r="A41" s="38" t="s">
        <v>103</v>
      </c>
      <c r="B41" s="4">
        <f t="shared" si="0"/>
        <v>4162.8032233883059</v>
      </c>
      <c r="C41" s="5">
        <v>26.68</v>
      </c>
      <c r="D41" s="5">
        <v>111063.59</v>
      </c>
      <c r="E41" s="5">
        <v>534.66999999999996</v>
      </c>
      <c r="F41" s="41"/>
      <c r="G41" s="41"/>
    </row>
    <row r="42" spans="1:10">
      <c r="A42" s="39"/>
      <c r="B42" s="4">
        <f t="shared" si="0"/>
        <v>5060.3860569715143</v>
      </c>
      <c r="C42" s="5">
        <v>26.68</v>
      </c>
      <c r="D42" s="5">
        <v>135011.1</v>
      </c>
      <c r="E42" s="5">
        <v>963.61</v>
      </c>
      <c r="F42" s="41"/>
      <c r="G42" s="41"/>
    </row>
    <row r="43" spans="1:10">
      <c r="A43" s="3" t="s">
        <v>68</v>
      </c>
      <c r="B43" s="4"/>
      <c r="C43" s="5"/>
      <c r="D43" s="5">
        <f>SUM(D35:D42)</f>
        <v>1992949.9200000004</v>
      </c>
      <c r="E43" s="5">
        <f>SUM(E35:E42)</f>
        <v>674.12999999999931</v>
      </c>
      <c r="F43" s="42"/>
      <c r="G43" s="42"/>
    </row>
    <row r="44" spans="1:10" ht="6" customHeight="1"/>
    <row r="46" spans="1:10">
      <c r="A46" s="1" t="s">
        <v>7</v>
      </c>
    </row>
    <row r="48" spans="1:10" ht="64.5" customHeight="1">
      <c r="A48" s="8" t="s">
        <v>8</v>
      </c>
      <c r="B48" s="26" t="s">
        <v>9</v>
      </c>
      <c r="C48" s="22"/>
      <c r="D48" s="26" t="s">
        <v>10</v>
      </c>
      <c r="E48" s="22"/>
      <c r="F48" s="26" t="s">
        <v>11</v>
      </c>
      <c r="G48" s="22"/>
    </row>
    <row r="49" spans="1:7" ht="41.25" customHeight="1">
      <c r="A49" s="8">
        <v>1</v>
      </c>
      <c r="B49" s="30" t="s">
        <v>176</v>
      </c>
      <c r="C49" s="30"/>
      <c r="D49" s="31" t="s">
        <v>12</v>
      </c>
      <c r="E49" s="31"/>
      <c r="F49" s="32">
        <f>0.58*H4*C6</f>
        <v>17005.576799999999</v>
      </c>
      <c r="G49" s="32"/>
    </row>
    <row r="50" spans="1:7" ht="31.5" customHeight="1">
      <c r="A50" s="8">
        <v>2</v>
      </c>
      <c r="B50" s="30" t="s">
        <v>13</v>
      </c>
      <c r="C50" s="30"/>
      <c r="D50" s="31" t="s">
        <v>12</v>
      </c>
      <c r="E50" s="31"/>
      <c r="F50" s="32">
        <f>1.82*H4*C6</f>
        <v>53362.3272</v>
      </c>
      <c r="G50" s="32"/>
    </row>
    <row r="51" spans="1:7">
      <c r="A51" s="12">
        <v>3</v>
      </c>
      <c r="B51" s="30" t="s">
        <v>14</v>
      </c>
      <c r="C51" s="30"/>
      <c r="D51" s="31" t="s">
        <v>15</v>
      </c>
      <c r="E51" s="31"/>
      <c r="F51" s="32"/>
      <c r="G51" s="32"/>
    </row>
    <row r="52" spans="1:7" ht="66.75" customHeight="1">
      <c r="A52" s="12">
        <v>4</v>
      </c>
      <c r="B52" s="30" t="s">
        <v>16</v>
      </c>
      <c r="C52" s="30"/>
      <c r="D52" s="26" t="s">
        <v>177</v>
      </c>
      <c r="E52" s="22"/>
      <c r="F52" s="32">
        <f>0.84*H4*C6</f>
        <v>24628.7664</v>
      </c>
      <c r="G52" s="32"/>
    </row>
    <row r="53" spans="1:7" ht="60" customHeight="1">
      <c r="A53" s="12">
        <v>5</v>
      </c>
      <c r="B53" s="30" t="s">
        <v>17</v>
      </c>
      <c r="C53" s="30"/>
      <c r="D53" s="31" t="s">
        <v>18</v>
      </c>
      <c r="E53" s="31"/>
      <c r="F53" s="32">
        <f>1.11*H4*C6</f>
        <v>32545.155599999998</v>
      </c>
      <c r="G53" s="32"/>
    </row>
    <row r="54" spans="1:7" ht="29.25" customHeight="1">
      <c r="A54" s="12">
        <v>6</v>
      </c>
      <c r="B54" s="30" t="s">
        <v>19</v>
      </c>
      <c r="C54" s="30"/>
      <c r="D54" s="31" t="s">
        <v>64</v>
      </c>
      <c r="E54" s="31"/>
      <c r="F54" s="32"/>
      <c r="G54" s="32"/>
    </row>
    <row r="55" spans="1:7" ht="29.25" customHeight="1">
      <c r="A55" s="12">
        <v>7</v>
      </c>
      <c r="B55" s="30" t="s">
        <v>20</v>
      </c>
      <c r="C55" s="30"/>
      <c r="D55" s="31" t="s">
        <v>64</v>
      </c>
      <c r="E55" s="31"/>
      <c r="F55" s="32">
        <f>2.35*7*C6</f>
        <v>40192.7785</v>
      </c>
      <c r="G55" s="32"/>
    </row>
    <row r="56" spans="1:7" ht="46.5" customHeight="1">
      <c r="A56" s="12">
        <v>8</v>
      </c>
      <c r="B56" s="30" t="s">
        <v>21</v>
      </c>
      <c r="C56" s="30"/>
      <c r="D56" s="31" t="s">
        <v>72</v>
      </c>
      <c r="E56" s="31"/>
      <c r="F56" s="32">
        <f>0.28*H4*C6</f>
        <v>8209.5888000000014</v>
      </c>
      <c r="G56" s="32"/>
    </row>
    <row r="57" spans="1:7" ht="31.5" customHeight="1">
      <c r="A57" s="8"/>
      <c r="B57" s="30" t="s">
        <v>22</v>
      </c>
      <c r="C57" s="30"/>
      <c r="D57" s="31"/>
      <c r="E57" s="31"/>
      <c r="F57" s="32">
        <f>SUM(F49:G56)</f>
        <v>175944.19330000001</v>
      </c>
      <c r="G57" s="32"/>
    </row>
    <row r="59" spans="1:7">
      <c r="A59" s="1" t="s">
        <v>23</v>
      </c>
    </row>
    <row r="61" spans="1:7" ht="44.25" customHeight="1">
      <c r="A61" s="8" t="s">
        <v>8</v>
      </c>
      <c r="B61" s="31" t="s">
        <v>24</v>
      </c>
      <c r="C61" s="31"/>
      <c r="D61" s="26" t="s">
        <v>25</v>
      </c>
      <c r="E61" s="22"/>
      <c r="F61" s="26" t="s">
        <v>26</v>
      </c>
      <c r="G61" s="22"/>
    </row>
    <row r="62" spans="1:7">
      <c r="A62" s="8">
        <v>1</v>
      </c>
      <c r="B62" s="27" t="s">
        <v>105</v>
      </c>
      <c r="C62" s="27"/>
      <c r="D62" s="33" t="s">
        <v>106</v>
      </c>
      <c r="E62" s="33"/>
      <c r="F62" s="28">
        <v>1106.32</v>
      </c>
      <c r="G62" s="29"/>
    </row>
    <row r="63" spans="1:7">
      <c r="A63" s="8">
        <v>2</v>
      </c>
      <c r="B63" s="27" t="s">
        <v>107</v>
      </c>
      <c r="C63" s="27"/>
      <c r="D63" s="33" t="s">
        <v>108</v>
      </c>
      <c r="E63" s="33"/>
      <c r="F63" s="28">
        <v>798.17</v>
      </c>
      <c r="G63" s="29"/>
    </row>
    <row r="64" spans="1:7" ht="34.5" customHeight="1">
      <c r="A64" s="10">
        <v>3</v>
      </c>
      <c r="B64" s="27" t="s">
        <v>109</v>
      </c>
      <c r="C64" s="27"/>
      <c r="D64" s="33" t="s">
        <v>108</v>
      </c>
      <c r="E64" s="33"/>
      <c r="F64" s="28">
        <v>1665.22</v>
      </c>
      <c r="G64" s="29"/>
    </row>
    <row r="65" spans="1:7" ht="51.75" customHeight="1">
      <c r="A65" s="10">
        <v>4</v>
      </c>
      <c r="B65" s="27" t="s">
        <v>110</v>
      </c>
      <c r="C65" s="27"/>
      <c r="D65" s="33" t="s">
        <v>108</v>
      </c>
      <c r="E65" s="33"/>
      <c r="F65" s="28">
        <v>453.36</v>
      </c>
      <c r="G65" s="29"/>
    </row>
    <row r="66" spans="1:7" ht="30.75" customHeight="1">
      <c r="A66" s="10">
        <v>5</v>
      </c>
      <c r="B66" s="27" t="s">
        <v>111</v>
      </c>
      <c r="C66" s="27"/>
      <c r="D66" s="33" t="s">
        <v>112</v>
      </c>
      <c r="E66" s="33"/>
      <c r="F66" s="28">
        <v>4722.09</v>
      </c>
      <c r="G66" s="29"/>
    </row>
    <row r="67" spans="1:7" ht="33" customHeight="1">
      <c r="A67" s="10">
        <v>6</v>
      </c>
      <c r="B67" s="27" t="s">
        <v>113</v>
      </c>
      <c r="C67" s="27"/>
      <c r="D67" s="33" t="s">
        <v>112</v>
      </c>
      <c r="E67" s="33"/>
      <c r="F67" s="28">
        <v>1901.1</v>
      </c>
      <c r="G67" s="29"/>
    </row>
    <row r="68" spans="1:7">
      <c r="A68" s="10">
        <v>7</v>
      </c>
      <c r="B68" s="27" t="s">
        <v>114</v>
      </c>
      <c r="C68" s="27"/>
      <c r="D68" s="33" t="s">
        <v>112</v>
      </c>
      <c r="E68" s="33"/>
      <c r="F68" s="28">
        <v>1130.33</v>
      </c>
      <c r="G68" s="29"/>
    </row>
    <row r="69" spans="1:7">
      <c r="A69" s="10">
        <v>8</v>
      </c>
      <c r="B69" s="27" t="s">
        <v>114</v>
      </c>
      <c r="C69" s="27"/>
      <c r="D69" s="33" t="s">
        <v>112</v>
      </c>
      <c r="E69" s="33"/>
      <c r="F69" s="28">
        <v>226.68</v>
      </c>
      <c r="G69" s="29"/>
    </row>
    <row r="70" spans="1:7" ht="31.5" customHeight="1">
      <c r="A70" s="10">
        <v>9</v>
      </c>
      <c r="B70" s="27" t="s">
        <v>115</v>
      </c>
      <c r="C70" s="27"/>
      <c r="D70" s="33" t="s">
        <v>116</v>
      </c>
      <c r="E70" s="33"/>
      <c r="F70" s="28">
        <v>827.37</v>
      </c>
      <c r="G70" s="29"/>
    </row>
    <row r="71" spans="1:7" ht="19.5" customHeight="1">
      <c r="A71" s="10">
        <v>10</v>
      </c>
      <c r="B71" s="27" t="s">
        <v>117</v>
      </c>
      <c r="C71" s="27"/>
      <c r="D71" s="33" t="s">
        <v>116</v>
      </c>
      <c r="E71" s="33"/>
      <c r="F71" s="28">
        <v>2619.1999999999998</v>
      </c>
      <c r="G71" s="29"/>
    </row>
    <row r="72" spans="1:7" ht="33" customHeight="1">
      <c r="A72" s="10">
        <v>11</v>
      </c>
      <c r="B72" s="27" t="s">
        <v>118</v>
      </c>
      <c r="C72" s="27"/>
      <c r="D72" s="33" t="s">
        <v>116</v>
      </c>
      <c r="E72" s="33"/>
      <c r="F72" s="28">
        <v>3005.43</v>
      </c>
      <c r="G72" s="29"/>
    </row>
    <row r="73" spans="1:7" ht="49.5" customHeight="1">
      <c r="A73" s="10">
        <v>12</v>
      </c>
      <c r="B73" s="27" t="s">
        <v>119</v>
      </c>
      <c r="C73" s="27"/>
      <c r="D73" s="33" t="s">
        <v>116</v>
      </c>
      <c r="E73" s="33"/>
      <c r="F73" s="28">
        <v>1737.48</v>
      </c>
      <c r="G73" s="29"/>
    </row>
    <row r="74" spans="1:7">
      <c r="A74" s="10">
        <v>13</v>
      </c>
      <c r="B74" s="27" t="s">
        <v>114</v>
      </c>
      <c r="C74" s="27"/>
      <c r="D74" s="33" t="s">
        <v>122</v>
      </c>
      <c r="E74" s="33"/>
      <c r="F74" s="28">
        <v>1145.51</v>
      </c>
      <c r="G74" s="29"/>
    </row>
    <row r="75" spans="1:7">
      <c r="A75" s="10">
        <v>14</v>
      </c>
      <c r="B75" s="27" t="s">
        <v>123</v>
      </c>
      <c r="C75" s="27"/>
      <c r="D75" s="33" t="s">
        <v>124</v>
      </c>
      <c r="E75" s="33"/>
      <c r="F75" s="28">
        <v>6694</v>
      </c>
      <c r="G75" s="29"/>
    </row>
    <row r="76" spans="1:7" ht="16.5" customHeight="1">
      <c r="A76" s="10">
        <v>15</v>
      </c>
      <c r="B76" s="27" t="s">
        <v>125</v>
      </c>
      <c r="C76" s="27"/>
      <c r="D76" s="33" t="s">
        <v>124</v>
      </c>
      <c r="E76" s="33"/>
      <c r="F76" s="28">
        <v>1642.05</v>
      </c>
      <c r="G76" s="29"/>
    </row>
    <row r="77" spans="1:7" ht="48" customHeight="1">
      <c r="A77" s="10">
        <v>16</v>
      </c>
      <c r="B77" s="27" t="s">
        <v>126</v>
      </c>
      <c r="C77" s="27"/>
      <c r="D77" s="33" t="s">
        <v>124</v>
      </c>
      <c r="E77" s="33"/>
      <c r="F77" s="28">
        <v>603.9</v>
      </c>
      <c r="G77" s="29"/>
    </row>
    <row r="78" spans="1:7" ht="30.75" customHeight="1">
      <c r="A78" s="10">
        <v>17</v>
      </c>
      <c r="B78" s="27" t="s">
        <v>127</v>
      </c>
      <c r="C78" s="27"/>
      <c r="D78" s="33" t="s">
        <v>124</v>
      </c>
      <c r="E78" s="33"/>
      <c r="F78" s="28">
        <v>2209.7800000000002</v>
      </c>
      <c r="G78" s="29"/>
    </row>
    <row r="79" spans="1:7" ht="32.25" customHeight="1">
      <c r="A79" s="10">
        <v>18</v>
      </c>
      <c r="B79" s="27" t="s">
        <v>128</v>
      </c>
      <c r="C79" s="27"/>
      <c r="D79" s="33" t="s">
        <v>124</v>
      </c>
      <c r="E79" s="33"/>
      <c r="F79" s="28">
        <v>2214.15</v>
      </c>
      <c r="G79" s="29"/>
    </row>
    <row r="80" spans="1:7" ht="31.5" customHeight="1">
      <c r="A80" s="10">
        <v>19</v>
      </c>
      <c r="B80" s="27" t="s">
        <v>130</v>
      </c>
      <c r="C80" s="27"/>
      <c r="D80" s="33" t="s">
        <v>129</v>
      </c>
      <c r="E80" s="33"/>
      <c r="F80" s="28">
        <v>1865.26</v>
      </c>
      <c r="G80" s="29"/>
    </row>
    <row r="81" spans="1:7">
      <c r="A81" s="10">
        <v>20</v>
      </c>
      <c r="B81" s="27" t="s">
        <v>105</v>
      </c>
      <c r="C81" s="27"/>
      <c r="D81" s="33" t="s">
        <v>129</v>
      </c>
      <c r="E81" s="33"/>
      <c r="F81" s="28">
        <v>906.72</v>
      </c>
      <c r="G81" s="29"/>
    </row>
    <row r="82" spans="1:7" ht="31.5" customHeight="1">
      <c r="A82" s="10">
        <v>21</v>
      </c>
      <c r="B82" s="27" t="s">
        <v>131</v>
      </c>
      <c r="C82" s="27"/>
      <c r="D82" s="33" t="s">
        <v>129</v>
      </c>
      <c r="E82" s="33"/>
      <c r="F82" s="28">
        <v>1553.76</v>
      </c>
      <c r="G82" s="29"/>
    </row>
    <row r="83" spans="1:7" ht="33.75" customHeight="1">
      <c r="A83" s="10">
        <v>22</v>
      </c>
      <c r="B83" s="27" t="s">
        <v>132</v>
      </c>
      <c r="C83" s="27"/>
      <c r="D83" s="33" t="s">
        <v>129</v>
      </c>
      <c r="E83" s="33"/>
      <c r="F83" s="28">
        <v>1040.6500000000001</v>
      </c>
      <c r="G83" s="29"/>
    </row>
    <row r="84" spans="1:7">
      <c r="A84" s="10">
        <v>23</v>
      </c>
      <c r="B84" s="27" t="s">
        <v>133</v>
      </c>
      <c r="C84" s="27"/>
      <c r="D84" s="33" t="s">
        <v>129</v>
      </c>
      <c r="E84" s="33"/>
      <c r="F84" s="28">
        <v>906.72</v>
      </c>
      <c r="G84" s="29"/>
    </row>
    <row r="85" spans="1:7" ht="30.75" customHeight="1">
      <c r="A85" s="10">
        <v>24</v>
      </c>
      <c r="B85" s="27" t="s">
        <v>134</v>
      </c>
      <c r="C85" s="27"/>
      <c r="D85" s="33" t="s">
        <v>135</v>
      </c>
      <c r="E85" s="33"/>
      <c r="F85" s="28">
        <v>378.32</v>
      </c>
      <c r="G85" s="29"/>
    </row>
    <row r="86" spans="1:7" ht="30" customHeight="1">
      <c r="A86" s="10">
        <v>25</v>
      </c>
      <c r="B86" s="27" t="s">
        <v>136</v>
      </c>
      <c r="C86" s="27"/>
      <c r="D86" s="33" t="s">
        <v>135</v>
      </c>
      <c r="E86" s="33"/>
      <c r="F86" s="28">
        <v>3307.41</v>
      </c>
      <c r="G86" s="29"/>
    </row>
    <row r="87" spans="1:7">
      <c r="A87" s="10">
        <v>26</v>
      </c>
      <c r="B87" s="27" t="s">
        <v>114</v>
      </c>
      <c r="C87" s="27"/>
      <c r="D87" s="33" t="s">
        <v>135</v>
      </c>
      <c r="E87" s="33"/>
      <c r="F87" s="28">
        <v>2149.46</v>
      </c>
      <c r="G87" s="29"/>
    </row>
    <row r="88" spans="1:7" ht="29.25" customHeight="1">
      <c r="A88" s="10">
        <v>27</v>
      </c>
      <c r="B88" s="27" t="s">
        <v>137</v>
      </c>
      <c r="C88" s="27"/>
      <c r="D88" s="33" t="s">
        <v>138</v>
      </c>
      <c r="E88" s="33"/>
      <c r="F88" s="28">
        <v>2303.92</v>
      </c>
      <c r="G88" s="29"/>
    </row>
    <row r="89" spans="1:7" ht="31.5" customHeight="1">
      <c r="A89" s="10">
        <v>28</v>
      </c>
      <c r="B89" s="27" t="s">
        <v>139</v>
      </c>
      <c r="C89" s="27"/>
      <c r="D89" s="33" t="s">
        <v>138</v>
      </c>
      <c r="E89" s="33"/>
      <c r="F89" s="28">
        <v>1655.74</v>
      </c>
      <c r="G89" s="29"/>
    </row>
    <row r="90" spans="1:7" ht="54" customHeight="1">
      <c r="A90" s="10">
        <v>29</v>
      </c>
      <c r="B90" s="27" t="s">
        <v>140</v>
      </c>
      <c r="C90" s="27"/>
      <c r="D90" s="33" t="s">
        <v>138</v>
      </c>
      <c r="E90" s="33"/>
      <c r="F90" s="28">
        <v>4369.3599999999997</v>
      </c>
      <c r="G90" s="29"/>
    </row>
    <row r="91" spans="1:7" ht="33.75" customHeight="1">
      <c r="A91" s="10">
        <v>30</v>
      </c>
      <c r="B91" s="27" t="s">
        <v>141</v>
      </c>
      <c r="C91" s="27"/>
      <c r="D91" s="33" t="s">
        <v>138</v>
      </c>
      <c r="E91" s="33"/>
      <c r="F91" s="28">
        <v>4186.6899999999996</v>
      </c>
      <c r="G91" s="29"/>
    </row>
    <row r="92" spans="1:7" ht="49.5" customHeight="1">
      <c r="A92" s="10">
        <v>31</v>
      </c>
      <c r="B92" s="27" t="s">
        <v>142</v>
      </c>
      <c r="C92" s="27"/>
      <c r="D92" s="33" t="s">
        <v>138</v>
      </c>
      <c r="E92" s="33"/>
      <c r="F92" s="28">
        <v>8945.17</v>
      </c>
      <c r="G92" s="29"/>
    </row>
    <row r="93" spans="1:7" ht="30.75" customHeight="1">
      <c r="A93" s="10">
        <v>32</v>
      </c>
      <c r="B93" s="27" t="s">
        <v>141</v>
      </c>
      <c r="C93" s="27"/>
      <c r="D93" s="33" t="s">
        <v>138</v>
      </c>
      <c r="E93" s="33"/>
      <c r="F93" s="28">
        <v>5625.93</v>
      </c>
      <c r="G93" s="29"/>
    </row>
    <row r="94" spans="1:7" ht="33.75" customHeight="1">
      <c r="A94" s="10">
        <v>33</v>
      </c>
      <c r="B94" s="27" t="s">
        <v>143</v>
      </c>
      <c r="C94" s="27"/>
      <c r="D94" s="33" t="s">
        <v>138</v>
      </c>
      <c r="E94" s="33"/>
      <c r="F94" s="28">
        <v>341.95</v>
      </c>
      <c r="G94" s="29"/>
    </row>
    <row r="95" spans="1:7" ht="33.75" customHeight="1">
      <c r="A95" s="10">
        <v>34</v>
      </c>
      <c r="B95" s="27" t="s">
        <v>144</v>
      </c>
      <c r="C95" s="27"/>
      <c r="D95" s="33" t="s">
        <v>138</v>
      </c>
      <c r="E95" s="33"/>
      <c r="F95" s="28">
        <v>4916.1899999999996</v>
      </c>
      <c r="G95" s="29"/>
    </row>
    <row r="96" spans="1:7" ht="32.25" customHeight="1">
      <c r="A96" s="10">
        <v>35</v>
      </c>
      <c r="B96" s="27" t="s">
        <v>145</v>
      </c>
      <c r="C96" s="27"/>
      <c r="D96" s="33" t="s">
        <v>138</v>
      </c>
      <c r="E96" s="33"/>
      <c r="F96" s="28">
        <v>1439.23</v>
      </c>
      <c r="G96" s="29"/>
    </row>
    <row r="97" spans="1:7" ht="30" customHeight="1">
      <c r="A97" s="10">
        <v>36</v>
      </c>
      <c r="B97" s="27" t="s">
        <v>146</v>
      </c>
      <c r="C97" s="27"/>
      <c r="D97" s="33" t="s">
        <v>138</v>
      </c>
      <c r="E97" s="33"/>
      <c r="F97" s="28">
        <v>368.4</v>
      </c>
      <c r="G97" s="29"/>
    </row>
    <row r="98" spans="1:7" ht="34.5" customHeight="1">
      <c r="A98" s="10">
        <v>37</v>
      </c>
      <c r="B98" s="27" t="s">
        <v>147</v>
      </c>
      <c r="C98" s="27"/>
      <c r="D98" s="33" t="s">
        <v>138</v>
      </c>
      <c r="E98" s="33"/>
      <c r="F98" s="28">
        <v>1934.07</v>
      </c>
      <c r="G98" s="29"/>
    </row>
    <row r="99" spans="1:7" ht="51" customHeight="1">
      <c r="A99" s="10">
        <v>38</v>
      </c>
      <c r="B99" s="27" t="s">
        <v>148</v>
      </c>
      <c r="C99" s="27"/>
      <c r="D99" s="33" t="s">
        <v>138</v>
      </c>
      <c r="E99" s="33"/>
      <c r="F99" s="28">
        <v>1938.84</v>
      </c>
      <c r="G99" s="29"/>
    </row>
    <row r="100" spans="1:7" ht="33" customHeight="1">
      <c r="A100" s="10">
        <v>39</v>
      </c>
      <c r="B100" s="27" t="s">
        <v>149</v>
      </c>
      <c r="C100" s="27"/>
      <c r="D100" s="33" t="s">
        <v>138</v>
      </c>
      <c r="E100" s="33"/>
      <c r="F100" s="28">
        <v>518.54</v>
      </c>
      <c r="G100" s="29"/>
    </row>
    <row r="101" spans="1:7" ht="33.75" customHeight="1">
      <c r="A101" s="10">
        <v>40</v>
      </c>
      <c r="B101" s="27" t="s">
        <v>150</v>
      </c>
      <c r="C101" s="27"/>
      <c r="D101" s="33" t="s">
        <v>138</v>
      </c>
      <c r="E101" s="33"/>
      <c r="F101" s="28">
        <v>683.89</v>
      </c>
      <c r="G101" s="29"/>
    </row>
    <row r="102" spans="1:7" ht="33.75" customHeight="1">
      <c r="A102" s="10">
        <v>41</v>
      </c>
      <c r="B102" s="27" t="s">
        <v>151</v>
      </c>
      <c r="C102" s="27"/>
      <c r="D102" s="33" t="s">
        <v>138</v>
      </c>
      <c r="E102" s="33"/>
      <c r="F102" s="28">
        <v>2230.71</v>
      </c>
      <c r="G102" s="29"/>
    </row>
    <row r="103" spans="1:7" ht="34.5" customHeight="1">
      <c r="A103" s="10">
        <v>42</v>
      </c>
      <c r="B103" s="27" t="s">
        <v>152</v>
      </c>
      <c r="C103" s="27"/>
      <c r="D103" s="33" t="s">
        <v>138</v>
      </c>
      <c r="E103" s="33"/>
      <c r="F103" s="28">
        <v>1448.7</v>
      </c>
      <c r="G103" s="29"/>
    </row>
    <row r="104" spans="1:7">
      <c r="A104" s="10">
        <v>43</v>
      </c>
      <c r="B104" s="27" t="s">
        <v>114</v>
      </c>
      <c r="C104" s="27"/>
      <c r="D104" s="33" t="s">
        <v>138</v>
      </c>
      <c r="E104" s="33"/>
      <c r="F104" s="28">
        <v>558.97</v>
      </c>
      <c r="G104" s="29"/>
    </row>
    <row r="105" spans="1:7" ht="32.25" customHeight="1">
      <c r="A105" s="10">
        <v>44</v>
      </c>
      <c r="B105" s="27" t="s">
        <v>153</v>
      </c>
      <c r="C105" s="27"/>
      <c r="D105" s="33" t="s">
        <v>138</v>
      </c>
      <c r="E105" s="33"/>
      <c r="F105" s="28">
        <v>569.28</v>
      </c>
      <c r="G105" s="29"/>
    </row>
    <row r="106" spans="1:7" ht="20.25" customHeight="1">
      <c r="A106" s="10">
        <v>45</v>
      </c>
      <c r="B106" s="27" t="s">
        <v>157</v>
      </c>
      <c r="C106" s="27"/>
      <c r="D106" s="33" t="s">
        <v>158</v>
      </c>
      <c r="E106" s="33"/>
      <c r="F106" s="28">
        <v>1033</v>
      </c>
      <c r="G106" s="29"/>
    </row>
    <row r="107" spans="1:7" ht="33.75" customHeight="1">
      <c r="A107" s="10">
        <v>46</v>
      </c>
      <c r="B107" s="27" t="s">
        <v>175</v>
      </c>
      <c r="C107" s="27"/>
      <c r="D107" s="33" t="s">
        <v>158</v>
      </c>
      <c r="E107" s="33"/>
      <c r="F107" s="28">
        <v>4603.88</v>
      </c>
      <c r="G107" s="29"/>
    </row>
    <row r="108" spans="1:7" ht="30.75" customHeight="1">
      <c r="A108" s="10">
        <v>47</v>
      </c>
      <c r="B108" s="27" t="s">
        <v>162</v>
      </c>
      <c r="C108" s="27"/>
      <c r="D108" s="33" t="s">
        <v>158</v>
      </c>
      <c r="E108" s="33"/>
      <c r="F108" s="28">
        <v>2981.21</v>
      </c>
      <c r="G108" s="29"/>
    </row>
    <row r="109" spans="1:7" ht="31.5" customHeight="1">
      <c r="A109" s="10">
        <v>48</v>
      </c>
      <c r="B109" s="27" t="s">
        <v>161</v>
      </c>
      <c r="C109" s="27"/>
      <c r="D109" s="33" t="s">
        <v>158</v>
      </c>
      <c r="E109" s="33"/>
      <c r="F109" s="28">
        <v>2388.69</v>
      </c>
      <c r="G109" s="29"/>
    </row>
    <row r="110" spans="1:7">
      <c r="A110" s="10">
        <v>49</v>
      </c>
      <c r="B110" s="27" t="s">
        <v>163</v>
      </c>
      <c r="C110" s="27"/>
      <c r="D110" s="33" t="s">
        <v>158</v>
      </c>
      <c r="E110" s="33"/>
      <c r="F110" s="28">
        <v>1987.11</v>
      </c>
      <c r="G110" s="29"/>
    </row>
    <row r="111" spans="1:7" ht="41.25" customHeight="1">
      <c r="A111" s="10">
        <v>50</v>
      </c>
      <c r="B111" s="27" t="s">
        <v>164</v>
      </c>
      <c r="C111" s="27"/>
      <c r="D111" s="33" t="s">
        <v>158</v>
      </c>
      <c r="E111" s="33"/>
      <c r="F111" s="28">
        <v>2386.14</v>
      </c>
      <c r="G111" s="29"/>
    </row>
    <row r="112" spans="1:7" ht="33.75" customHeight="1">
      <c r="A112" s="10">
        <v>51</v>
      </c>
      <c r="B112" s="27" t="s">
        <v>165</v>
      </c>
      <c r="C112" s="27"/>
      <c r="D112" s="33" t="s">
        <v>158</v>
      </c>
      <c r="E112" s="33"/>
      <c r="F112" s="28">
        <v>2707.81</v>
      </c>
      <c r="G112" s="29"/>
    </row>
    <row r="113" spans="1:7" ht="30.75" customHeight="1">
      <c r="A113" s="10">
        <v>52</v>
      </c>
      <c r="B113" s="27" t="s">
        <v>166</v>
      </c>
      <c r="C113" s="27"/>
      <c r="D113" s="33" t="s">
        <v>167</v>
      </c>
      <c r="E113" s="33"/>
      <c r="F113" s="28">
        <v>9304</v>
      </c>
      <c r="G113" s="29"/>
    </row>
    <row r="114" spans="1:7" ht="31.5" customHeight="1">
      <c r="A114" s="10">
        <v>53</v>
      </c>
      <c r="B114" s="27" t="s">
        <v>168</v>
      </c>
      <c r="C114" s="27"/>
      <c r="D114" s="33" t="s">
        <v>167</v>
      </c>
      <c r="E114" s="33"/>
      <c r="F114" s="28">
        <v>762</v>
      </c>
      <c r="G114" s="29"/>
    </row>
    <row r="115" spans="1:7">
      <c r="A115" s="10">
        <v>54</v>
      </c>
      <c r="B115" s="27" t="s">
        <v>169</v>
      </c>
      <c r="C115" s="27"/>
      <c r="D115" s="33" t="s">
        <v>167</v>
      </c>
      <c r="E115" s="33"/>
      <c r="F115" s="28">
        <v>886</v>
      </c>
      <c r="G115" s="29"/>
    </row>
    <row r="116" spans="1:7" ht="32.25" customHeight="1">
      <c r="A116" s="10">
        <v>55</v>
      </c>
      <c r="B116" s="27" t="s">
        <v>170</v>
      </c>
      <c r="C116" s="27"/>
      <c r="D116" s="33" t="s">
        <v>167</v>
      </c>
      <c r="E116" s="33"/>
      <c r="F116" s="28">
        <v>3350.07</v>
      </c>
      <c r="G116" s="29"/>
    </row>
    <row r="117" spans="1:7" ht="30.75" customHeight="1">
      <c r="A117" s="10">
        <v>56</v>
      </c>
      <c r="B117" s="27" t="s">
        <v>170</v>
      </c>
      <c r="C117" s="27"/>
      <c r="D117" s="33" t="s">
        <v>167</v>
      </c>
      <c r="E117" s="33"/>
      <c r="F117" s="28">
        <v>1383.72</v>
      </c>
      <c r="G117" s="29"/>
    </row>
    <row r="118" spans="1:7" ht="32.25" customHeight="1">
      <c r="A118" s="10">
        <v>57</v>
      </c>
      <c r="B118" s="27" t="s">
        <v>171</v>
      </c>
      <c r="C118" s="27"/>
      <c r="D118" s="33" t="s">
        <v>167</v>
      </c>
      <c r="E118" s="33"/>
      <c r="F118" s="28">
        <v>3949.46</v>
      </c>
      <c r="G118" s="29"/>
    </row>
    <row r="119" spans="1:7" ht="36" customHeight="1">
      <c r="A119" s="10">
        <v>58</v>
      </c>
      <c r="B119" s="27" t="s">
        <v>172</v>
      </c>
      <c r="C119" s="27"/>
      <c r="D119" s="33" t="s">
        <v>167</v>
      </c>
      <c r="E119" s="33"/>
      <c r="F119" s="28">
        <v>2111.96</v>
      </c>
      <c r="G119" s="29"/>
    </row>
    <row r="120" spans="1:7" ht="31.5" customHeight="1">
      <c r="A120" s="10">
        <v>59</v>
      </c>
      <c r="B120" s="27" t="s">
        <v>173</v>
      </c>
      <c r="C120" s="27"/>
      <c r="D120" s="33" t="s">
        <v>167</v>
      </c>
      <c r="E120" s="33"/>
      <c r="F120" s="28">
        <v>1675.04</v>
      </c>
      <c r="G120" s="29"/>
    </row>
    <row r="121" spans="1:7" ht="39" customHeight="1">
      <c r="A121" s="10">
        <v>60</v>
      </c>
      <c r="B121" s="27" t="s">
        <v>170</v>
      </c>
      <c r="C121" s="27"/>
      <c r="D121" s="33" t="s">
        <v>167</v>
      </c>
      <c r="E121" s="33"/>
      <c r="F121" s="28">
        <v>3350.07</v>
      </c>
      <c r="G121" s="29"/>
    </row>
    <row r="122" spans="1:7">
      <c r="A122" s="10">
        <v>61</v>
      </c>
      <c r="B122" s="27" t="s">
        <v>174</v>
      </c>
      <c r="C122" s="27"/>
      <c r="D122" s="33" t="s">
        <v>167</v>
      </c>
      <c r="E122" s="33"/>
      <c r="F122" s="28">
        <v>1865.06</v>
      </c>
      <c r="G122" s="29"/>
    </row>
    <row r="123" spans="1:7">
      <c r="A123" s="10">
        <v>62</v>
      </c>
      <c r="B123" s="27" t="s">
        <v>114</v>
      </c>
      <c r="C123" s="27"/>
      <c r="D123" s="33" t="s">
        <v>167</v>
      </c>
      <c r="E123" s="33"/>
      <c r="F123" s="28">
        <v>1345.56</v>
      </c>
      <c r="G123" s="29"/>
    </row>
    <row r="124" spans="1:7" ht="45.75" customHeight="1">
      <c r="A124" s="8"/>
      <c r="B124" s="24" t="s">
        <v>70</v>
      </c>
      <c r="C124" s="25"/>
      <c r="D124" s="26"/>
      <c r="E124" s="22"/>
      <c r="F124" s="21">
        <f>SUM(F62:G123)</f>
        <v>138916.80000000002</v>
      </c>
      <c r="G124" s="22"/>
    </row>
    <row r="126" spans="1:7">
      <c r="A126" s="1" t="s">
        <v>27</v>
      </c>
      <c r="D126" s="6">
        <f>3.4*H4*C6</f>
        <v>99687.863999999987</v>
      </c>
      <c r="E126" s="1" t="s">
        <v>28</v>
      </c>
    </row>
    <row r="127" spans="1:7">
      <c r="A127" s="1" t="s">
        <v>29</v>
      </c>
      <c r="D127" s="6">
        <f>F131*5.3%</f>
        <v>18886.710060000001</v>
      </c>
      <c r="E127" s="1" t="s">
        <v>28</v>
      </c>
    </row>
    <row r="129" spans="1:7">
      <c r="A129" s="1" t="s">
        <v>41</v>
      </c>
    </row>
    <row r="130" spans="1:7">
      <c r="A130" s="1" t="s">
        <v>159</v>
      </c>
    </row>
    <row r="131" spans="1:7">
      <c r="B131" s="1" t="s">
        <v>40</v>
      </c>
      <c r="F131" s="6">
        <f>188380.56+167972.46</f>
        <v>356353.02</v>
      </c>
      <c r="G131" s="1" t="s">
        <v>28</v>
      </c>
    </row>
    <row r="133" spans="1:7">
      <c r="A133" s="1" t="s">
        <v>160</v>
      </c>
    </row>
    <row r="134" spans="1:7">
      <c r="B134" s="1" t="s">
        <v>39</v>
      </c>
      <c r="F134" s="6">
        <f>F57+F124+D126</f>
        <v>414548.85730000003</v>
      </c>
      <c r="G134" s="1" t="s">
        <v>28</v>
      </c>
    </row>
    <row r="136" spans="1:7" ht="30" customHeight="1">
      <c r="A136" s="1" t="s">
        <v>30</v>
      </c>
    </row>
    <row r="137" spans="1:7" ht="32.25" customHeight="1"/>
    <row r="138" spans="1:7" ht="28.5" customHeight="1">
      <c r="A138" s="7" t="s">
        <v>31</v>
      </c>
      <c r="B138" s="23" t="s">
        <v>32</v>
      </c>
      <c r="C138" s="23"/>
      <c r="D138" s="7" t="s">
        <v>33</v>
      </c>
      <c r="E138" s="23" t="s">
        <v>34</v>
      </c>
      <c r="F138" s="23"/>
      <c r="G138" s="7" t="s">
        <v>35</v>
      </c>
    </row>
    <row r="139" spans="1:7" ht="33.75" customHeight="1">
      <c r="A139" s="20" t="s">
        <v>36</v>
      </c>
      <c r="B139" s="19" t="s">
        <v>54</v>
      </c>
      <c r="C139" s="19"/>
      <c r="D139" s="9">
        <v>20</v>
      </c>
      <c r="E139" s="19" t="s">
        <v>56</v>
      </c>
      <c r="F139" s="19"/>
      <c r="G139" s="9">
        <v>20</v>
      </c>
    </row>
    <row r="140" spans="1:7" ht="43.5" customHeight="1">
      <c r="A140" s="20"/>
      <c r="B140" s="19" t="s">
        <v>42</v>
      </c>
      <c r="C140" s="19"/>
      <c r="D140" s="9">
        <v>4</v>
      </c>
      <c r="E140" s="19" t="s">
        <v>56</v>
      </c>
      <c r="F140" s="19"/>
      <c r="G140" s="9">
        <v>4</v>
      </c>
    </row>
    <row r="141" spans="1:7" ht="69" customHeight="1">
      <c r="A141" s="20"/>
      <c r="B141" s="19" t="s">
        <v>43</v>
      </c>
      <c r="C141" s="19"/>
      <c r="D141" s="9">
        <v>1</v>
      </c>
      <c r="E141" s="19" t="s">
        <v>56</v>
      </c>
      <c r="F141" s="19"/>
      <c r="G141" s="9">
        <v>1</v>
      </c>
    </row>
    <row r="142" spans="1:7" ht="37.5" customHeight="1">
      <c r="A142" s="9" t="s">
        <v>44</v>
      </c>
      <c r="B142" s="19" t="s">
        <v>45</v>
      </c>
      <c r="C142" s="19"/>
      <c r="D142" s="9"/>
      <c r="E142" s="19" t="s">
        <v>57</v>
      </c>
      <c r="F142" s="19"/>
      <c r="G142" s="9"/>
    </row>
    <row r="143" spans="1:7" ht="60" customHeight="1">
      <c r="A143" s="20" t="s">
        <v>46</v>
      </c>
      <c r="B143" s="19" t="s">
        <v>55</v>
      </c>
      <c r="C143" s="19"/>
      <c r="D143" s="9">
        <v>14</v>
      </c>
      <c r="E143" s="19" t="s">
        <v>58</v>
      </c>
      <c r="F143" s="19"/>
      <c r="G143" s="9">
        <v>14</v>
      </c>
    </row>
    <row r="144" spans="1:7" ht="33" customHeight="1">
      <c r="A144" s="20"/>
      <c r="B144" s="19" t="s">
        <v>47</v>
      </c>
      <c r="C144" s="19"/>
      <c r="D144" s="9"/>
      <c r="E144" s="19" t="s">
        <v>59</v>
      </c>
      <c r="F144" s="19"/>
      <c r="G144" s="9"/>
    </row>
    <row r="145" spans="1:7" ht="42.75" customHeight="1">
      <c r="A145" s="20"/>
      <c r="B145" s="19" t="s">
        <v>51</v>
      </c>
      <c r="C145" s="19"/>
      <c r="D145" s="9">
        <v>10</v>
      </c>
      <c r="E145" s="19" t="s">
        <v>60</v>
      </c>
      <c r="F145" s="19"/>
      <c r="G145" s="9">
        <v>10</v>
      </c>
    </row>
    <row r="146" spans="1:7" ht="36" customHeight="1">
      <c r="A146" s="20"/>
      <c r="B146" s="19" t="s">
        <v>52</v>
      </c>
      <c r="C146" s="19"/>
      <c r="D146" s="9"/>
      <c r="E146" s="19" t="s">
        <v>61</v>
      </c>
      <c r="F146" s="19"/>
      <c r="G146" s="9"/>
    </row>
    <row r="147" spans="1:7">
      <c r="A147" s="20"/>
      <c r="B147" s="19" t="s">
        <v>53</v>
      </c>
      <c r="C147" s="19"/>
      <c r="D147" s="9">
        <v>2</v>
      </c>
      <c r="E147" s="19" t="s">
        <v>62</v>
      </c>
      <c r="F147" s="19"/>
      <c r="G147" s="9">
        <v>2</v>
      </c>
    </row>
    <row r="148" spans="1:7">
      <c r="A148" s="20"/>
      <c r="B148" s="19" t="s">
        <v>48</v>
      </c>
      <c r="C148" s="19"/>
      <c r="D148" s="9"/>
      <c r="E148" s="19" t="s">
        <v>63</v>
      </c>
      <c r="F148" s="19"/>
      <c r="G148" s="9"/>
    </row>
    <row r="149" spans="1:7">
      <c r="A149" s="20"/>
      <c r="B149" s="19" t="s">
        <v>49</v>
      </c>
      <c r="C149" s="19"/>
      <c r="D149" s="9">
        <v>4</v>
      </c>
      <c r="E149" s="19" t="s">
        <v>58</v>
      </c>
      <c r="F149" s="19"/>
      <c r="G149" s="9">
        <v>4</v>
      </c>
    </row>
    <row r="150" spans="1:7">
      <c r="A150" s="20"/>
      <c r="B150" s="19" t="s">
        <v>50</v>
      </c>
      <c r="C150" s="19"/>
      <c r="D150" s="9">
        <v>5</v>
      </c>
      <c r="E150" s="19"/>
      <c r="F150" s="19"/>
      <c r="G150" s="9">
        <v>5</v>
      </c>
    </row>
    <row r="153" spans="1:7">
      <c r="A153" s="1" t="s">
        <v>66</v>
      </c>
      <c r="F153" s="1" t="s">
        <v>65</v>
      </c>
    </row>
    <row r="155" spans="1:7">
      <c r="A155" s="1" t="s">
        <v>69</v>
      </c>
      <c r="F155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281">
    <mergeCell ref="A35:A36"/>
    <mergeCell ref="F35:F36"/>
    <mergeCell ref="G35:G36"/>
    <mergeCell ref="A37:A38"/>
    <mergeCell ref="F37:F38"/>
    <mergeCell ref="G37:G38"/>
    <mergeCell ref="A39:A40"/>
    <mergeCell ref="F39:F40"/>
    <mergeCell ref="G39:G40"/>
    <mergeCell ref="A23:B23"/>
    <mergeCell ref="C23:D23"/>
    <mergeCell ref="E23:F23"/>
    <mergeCell ref="C24:D24"/>
    <mergeCell ref="E24:F24"/>
    <mergeCell ref="C25:D25"/>
    <mergeCell ref="E25:F25"/>
    <mergeCell ref="F107:G107"/>
    <mergeCell ref="F108:G108"/>
    <mergeCell ref="F71:G71"/>
    <mergeCell ref="F72:G72"/>
    <mergeCell ref="F73:G73"/>
    <mergeCell ref="F82:G82"/>
    <mergeCell ref="F83:G83"/>
    <mergeCell ref="F84:G84"/>
    <mergeCell ref="F85:G85"/>
    <mergeCell ref="F86:G86"/>
    <mergeCell ref="F87:G87"/>
    <mergeCell ref="F74:G74"/>
    <mergeCell ref="F75:G75"/>
    <mergeCell ref="F76:G76"/>
    <mergeCell ref="A41:A42"/>
    <mergeCell ref="F41:F42"/>
    <mergeCell ref="G41:G42"/>
    <mergeCell ref="F77:G77"/>
    <mergeCell ref="F78:G78"/>
    <mergeCell ref="F79:G79"/>
    <mergeCell ref="F109:G109"/>
    <mergeCell ref="F110:G110"/>
    <mergeCell ref="F111:G111"/>
    <mergeCell ref="F106:G106"/>
    <mergeCell ref="F121:G121"/>
    <mergeCell ref="F122:G122"/>
    <mergeCell ref="F112:G112"/>
    <mergeCell ref="F113:G113"/>
    <mergeCell ref="F114:G114"/>
    <mergeCell ref="F115:G115"/>
    <mergeCell ref="F116:G116"/>
    <mergeCell ref="F117:G117"/>
    <mergeCell ref="F118:G118"/>
    <mergeCell ref="F119:G119"/>
    <mergeCell ref="F120:G120"/>
    <mergeCell ref="D122:E122"/>
    <mergeCell ref="D123:E123"/>
    <mergeCell ref="F80:G80"/>
    <mergeCell ref="F81:G81"/>
    <mergeCell ref="F88:G88"/>
    <mergeCell ref="F89:G89"/>
    <mergeCell ref="F90:G90"/>
    <mergeCell ref="F100:G100"/>
    <mergeCell ref="F101:G101"/>
    <mergeCell ref="F102:G102"/>
    <mergeCell ref="F103:G103"/>
    <mergeCell ref="F104:G104"/>
    <mergeCell ref="F105:G105"/>
    <mergeCell ref="F91:G91"/>
    <mergeCell ref="F92:G92"/>
    <mergeCell ref="F93:G93"/>
    <mergeCell ref="F94:G94"/>
    <mergeCell ref="F95:G95"/>
    <mergeCell ref="F96:G96"/>
    <mergeCell ref="F97:G97"/>
    <mergeCell ref="F98:G98"/>
    <mergeCell ref="F99:G99"/>
    <mergeCell ref="F123:G123"/>
    <mergeCell ref="D116:E116"/>
    <mergeCell ref="D117:E117"/>
    <mergeCell ref="D118:E118"/>
    <mergeCell ref="D119:E119"/>
    <mergeCell ref="D120:E120"/>
    <mergeCell ref="D121:E121"/>
    <mergeCell ref="D100:E100"/>
    <mergeCell ref="D101:E101"/>
    <mergeCell ref="D102:E102"/>
    <mergeCell ref="D103:E103"/>
    <mergeCell ref="D104:E104"/>
    <mergeCell ref="D105:E105"/>
    <mergeCell ref="D106:E106"/>
    <mergeCell ref="D107:E107"/>
    <mergeCell ref="D108:E108"/>
    <mergeCell ref="D109:E109"/>
    <mergeCell ref="D110:E110"/>
    <mergeCell ref="D111:E111"/>
    <mergeCell ref="D112:E112"/>
    <mergeCell ref="D113:E113"/>
    <mergeCell ref="D114:E114"/>
    <mergeCell ref="D115:E115"/>
    <mergeCell ref="D91:E91"/>
    <mergeCell ref="D92:E92"/>
    <mergeCell ref="D93:E93"/>
    <mergeCell ref="D94:E94"/>
    <mergeCell ref="D95:E95"/>
    <mergeCell ref="D96:E96"/>
    <mergeCell ref="D97:E97"/>
    <mergeCell ref="D98:E98"/>
    <mergeCell ref="D99:E99"/>
    <mergeCell ref="D82:E82"/>
    <mergeCell ref="D83:E83"/>
    <mergeCell ref="D84:E84"/>
    <mergeCell ref="D85:E85"/>
    <mergeCell ref="D86:E86"/>
    <mergeCell ref="D87:E87"/>
    <mergeCell ref="D88:E88"/>
    <mergeCell ref="D89:E89"/>
    <mergeCell ref="D90:E90"/>
    <mergeCell ref="D74:E74"/>
    <mergeCell ref="D75:E75"/>
    <mergeCell ref="D76:E76"/>
    <mergeCell ref="D77:E77"/>
    <mergeCell ref="D78:E78"/>
    <mergeCell ref="D79:E79"/>
    <mergeCell ref="D80:E80"/>
    <mergeCell ref="D81:E81"/>
    <mergeCell ref="D65:E65"/>
    <mergeCell ref="D66:E66"/>
    <mergeCell ref="D67:E67"/>
    <mergeCell ref="D68:E68"/>
    <mergeCell ref="D69:E69"/>
    <mergeCell ref="D70:E70"/>
    <mergeCell ref="D71:E71"/>
    <mergeCell ref="D72:E72"/>
    <mergeCell ref="D73:E73"/>
    <mergeCell ref="A1:G1"/>
    <mergeCell ref="A2:G2"/>
    <mergeCell ref="A3:G3"/>
    <mergeCell ref="A4:G4"/>
    <mergeCell ref="B48:C48"/>
    <mergeCell ref="D48:E48"/>
    <mergeCell ref="F48:G48"/>
    <mergeCell ref="B51:C51"/>
    <mergeCell ref="D51:E51"/>
    <mergeCell ref="F51:G51"/>
    <mergeCell ref="B49:C49"/>
    <mergeCell ref="D49:E49"/>
    <mergeCell ref="F49:G49"/>
    <mergeCell ref="B50:C50"/>
    <mergeCell ref="D50:E50"/>
    <mergeCell ref="F50:G50"/>
    <mergeCell ref="A17:D17"/>
    <mergeCell ref="E17:F17"/>
    <mergeCell ref="A18:D18"/>
    <mergeCell ref="E18:F18"/>
    <mergeCell ref="A19:D19"/>
    <mergeCell ref="E19:F19"/>
    <mergeCell ref="A20:D20"/>
    <mergeCell ref="E20:F20"/>
    <mergeCell ref="B54:C54"/>
    <mergeCell ref="D54:E54"/>
    <mergeCell ref="F54:G54"/>
    <mergeCell ref="B55:C55"/>
    <mergeCell ref="D55:E55"/>
    <mergeCell ref="F55:G55"/>
    <mergeCell ref="B52:C52"/>
    <mergeCell ref="D52:E52"/>
    <mergeCell ref="F52:G52"/>
    <mergeCell ref="B53:C53"/>
    <mergeCell ref="D53:E53"/>
    <mergeCell ref="F53:G53"/>
    <mergeCell ref="F68:G68"/>
    <mergeCell ref="F69:G69"/>
    <mergeCell ref="F70:G70"/>
    <mergeCell ref="B56:C56"/>
    <mergeCell ref="D56:E56"/>
    <mergeCell ref="F56:G56"/>
    <mergeCell ref="B57:C57"/>
    <mergeCell ref="D57:E57"/>
    <mergeCell ref="F57:G57"/>
    <mergeCell ref="D62:E62"/>
    <mergeCell ref="D63:E63"/>
    <mergeCell ref="D64:E64"/>
    <mergeCell ref="F62:G62"/>
    <mergeCell ref="F63:G63"/>
    <mergeCell ref="F64:G64"/>
    <mergeCell ref="B61:C61"/>
    <mergeCell ref="D61:E61"/>
    <mergeCell ref="F61:G61"/>
    <mergeCell ref="B62:C62"/>
    <mergeCell ref="B63:C63"/>
    <mergeCell ref="B64:C64"/>
    <mergeCell ref="F65:G65"/>
    <mergeCell ref="F66:G66"/>
    <mergeCell ref="F67:G67"/>
    <mergeCell ref="B71:C71"/>
    <mergeCell ref="B72:C72"/>
    <mergeCell ref="B73:C73"/>
    <mergeCell ref="B74:C74"/>
    <mergeCell ref="B75:C75"/>
    <mergeCell ref="B76:C76"/>
    <mergeCell ref="B65:C65"/>
    <mergeCell ref="B66:C66"/>
    <mergeCell ref="B67:C67"/>
    <mergeCell ref="B68:C68"/>
    <mergeCell ref="B69:C69"/>
    <mergeCell ref="B70:C70"/>
    <mergeCell ref="B82:C82"/>
    <mergeCell ref="B83:C83"/>
    <mergeCell ref="B84:C84"/>
    <mergeCell ref="B85:C85"/>
    <mergeCell ref="B86:C86"/>
    <mergeCell ref="B87:C87"/>
    <mergeCell ref="B77:C77"/>
    <mergeCell ref="B78:C78"/>
    <mergeCell ref="B79:C79"/>
    <mergeCell ref="B80:C80"/>
    <mergeCell ref="B81:C81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106:C106"/>
    <mergeCell ref="B107:C107"/>
    <mergeCell ref="B108:C108"/>
    <mergeCell ref="B109:C109"/>
    <mergeCell ref="B100:C100"/>
    <mergeCell ref="B101:C101"/>
    <mergeCell ref="B102:C102"/>
    <mergeCell ref="B103:C103"/>
    <mergeCell ref="B104:C104"/>
    <mergeCell ref="B105:C105"/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F124:G124"/>
    <mergeCell ref="B138:C138"/>
    <mergeCell ref="E138:F138"/>
    <mergeCell ref="A139:A141"/>
    <mergeCell ref="B139:C139"/>
    <mergeCell ref="E139:F139"/>
    <mergeCell ref="B140:C140"/>
    <mergeCell ref="E140:F140"/>
    <mergeCell ref="B141:C141"/>
    <mergeCell ref="E141:F141"/>
    <mergeCell ref="B124:C124"/>
    <mergeCell ref="D124:E124"/>
    <mergeCell ref="B142:C142"/>
    <mergeCell ref="E142:F142"/>
    <mergeCell ref="A143:A150"/>
    <mergeCell ref="B143:C143"/>
    <mergeCell ref="E143:F143"/>
    <mergeCell ref="B144:C144"/>
    <mergeCell ref="E144:F144"/>
    <mergeCell ref="B145:C145"/>
    <mergeCell ref="E145:F145"/>
    <mergeCell ref="B149:C149"/>
    <mergeCell ref="E149:F149"/>
    <mergeCell ref="B150:C150"/>
    <mergeCell ref="E150:F150"/>
    <mergeCell ref="B146:C146"/>
    <mergeCell ref="E146:F146"/>
    <mergeCell ref="B147:C147"/>
    <mergeCell ref="E147:F147"/>
    <mergeCell ref="B148:C148"/>
    <mergeCell ref="E148:F148"/>
  </mergeCells>
  <pageMargins left="0.2" right="0.19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2015-03-03T11:04:28Z</dcterms:modified>
</cp:coreProperties>
</file>