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7" i="11"/>
  <c r="D83" s="1"/>
  <c r="F55"/>
  <c r="F50"/>
  <c r="F49"/>
  <c r="F51"/>
  <c r="E43"/>
  <c r="D43"/>
  <c r="B42"/>
  <c r="B41"/>
  <c r="B40"/>
  <c r="B39"/>
  <c r="B38"/>
  <c r="B37"/>
  <c r="B36"/>
  <c r="B35"/>
  <c r="C6"/>
  <c r="F52" s="1"/>
  <c r="D82" l="1"/>
  <c r="F53"/>
  <c r="F56"/>
  <c r="F80"/>
  <c r="F57" l="1"/>
  <c r="F90" l="1"/>
</calcChain>
</file>

<file path=xl/sharedStrings.xml><?xml version="1.0" encoding="utf-8"?>
<sst xmlns="http://schemas.openxmlformats.org/spreadsheetml/2006/main" count="166" uniqueCount="137">
  <si>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</si>
  <si>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</si>
  <si>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</si>
  <si>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</si>
  <si>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</si>
  <si>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</si>
  <si>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</si>
  <si>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</si>
  <si>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</si>
  <si>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</si>
  <si>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</si>
  <si>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</si>
  <si>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</si>
  <si>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</si>
  <si>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</si>
  <si>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</si>
  <si>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</si>
  <si>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</si>
  <si>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</si>
  <si>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</si>
  <si>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</si>
  <si>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</si>
  <si>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</si>
  <si>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</si>
  <si>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</si>
  <si>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</si>
  <si>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</si>
  <si>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</si>
  <si>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</si>
  <si>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</si>
  <si>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</si>
  <si>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</si>
  <si>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</si>
  <si>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</si>
  <si>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</si>
  <si>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</si>
  <si>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</si>
  <si>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</si>
  <si>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</si>
  <si>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</si>
  <si>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</si>
  <si>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</si>
  <si>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</si>
  <si>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</si>
  <si>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</si>
  <si>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</si>
  <si>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</si>
  <si>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</si>
  <si>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</si>
  <si>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</si>
  <si>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</si>
  <si>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</si>
  <si>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</si>
  <si>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</si>
  <si>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</si>
  <si>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</si>
  <si>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</si>
  <si>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</si>
  <si>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</si>
  <si>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</si>
  <si>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</si>
  <si>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</si>
  <si>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</si>
  <si>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</si>
  <si>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</si>
  <si>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</si>
  <si>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</si>
  <si>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</si>
  <si>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</si>
  <si>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</si>
  <si>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</si>
  <si>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 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</si>
  <si>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</si>
  <si>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</si>
  <si>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</si>
  <si>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</si>
  <si>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</si>
  <si>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</si>
  <si>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</si>
  <si>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</si>
  <si>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</si>
  <si>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</si>
  <si>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</si>
  <si>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</si>
  <si>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</si>
  <si>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</si>
  <si>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</si>
  <si>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</si>
  <si>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</si>
  <si>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</si>
  <si>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</si>
  <si>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</si>
  <si>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</si>
  <si>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</si>
  <si>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</si>
  <si>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</si>
  <si>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</si>
  <si>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</si>
  <si>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57 от 18.01.09г.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</si>
  <si>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</si>
  <si>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</si>
  <si>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</si>
  <si>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</si>
  <si>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</si>
  <si>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Замена стояка отопления в подвале</t>
  </si>
  <si>
    <t>Январь</t>
  </si>
  <si>
    <t>Ремонт лежака отопления в подвале</t>
  </si>
  <si>
    <t>Февраль</t>
  </si>
  <si>
    <t>кв.14 наладка стояка отопления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</si>
  <si>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</si>
  <si>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</si>
  <si>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</si>
  <si>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эл.проводки в подъезде</t>
  </si>
  <si>
    <t>Июль</t>
  </si>
  <si>
    <t>Замена стояка отопления с чердака и в кв.13</t>
  </si>
  <si>
    <t>Август</t>
  </si>
  <si>
    <t>Ремонт стояка канализации кв.23</t>
  </si>
  <si>
    <t>Сентябрь</t>
  </si>
  <si>
    <t>Ремонт стояка канализации кв.29</t>
  </si>
  <si>
    <t>Замена части стояка отопления в подвале</t>
  </si>
  <si>
    <t>Октябрь</t>
  </si>
  <si>
    <t>Замена ввода отопления в подвале</t>
  </si>
  <si>
    <t>Замена врезки ХВ кв.27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</si>
  <si>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</si>
  <si>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</si>
  <si>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</si>
  <si>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</si>
  <si>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</si>
  <si>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Прочистка стояка канализации кв.16</t>
  </si>
  <si>
    <t>Ноябрь</t>
  </si>
  <si>
    <t xml:space="preserve">Замена стояка отопления кв.27,31 </t>
  </si>
  <si>
    <t>Ремонт освещения площадок</t>
  </si>
  <si>
    <t>Опиловка дерева, вывоз мусора</t>
  </si>
  <si>
    <t>Установка замка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</si>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</sst>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82" workbookViewId="0">
      <selection activeCell="G92" sqref="G9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9" width="9.140625" style="1" customWidth="1"/>
    <col min="10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71</v>
      </c>
      <c r="B3" s="24"/>
      <c r="C3" s="24"/>
      <c r="D3" s="24"/>
      <c r="E3" s="24"/>
      <c r="F3" s="24"/>
      <c r="G3" s="24"/>
    </row>
    <row r="4" spans="1:8">
      <c r="A4" s="24" t="s">
        <v>103</v>
      </c>
      <c r="B4" s="24"/>
      <c r="C4" s="24"/>
      <c r="D4" s="24"/>
      <c r="E4" s="24"/>
      <c r="F4" s="24"/>
      <c r="G4" s="24"/>
      <c r="H4" s="12">
        <v>12</v>
      </c>
    </row>
    <row r="5" spans="1:8" ht="11.25" customHeight="1"/>
    <row r="6" spans="1:8">
      <c r="A6" s="1" t="s">
        <v>6</v>
      </c>
      <c r="C6" s="3">
        <f>D7+D8</f>
        <v>1243.2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1085</v>
      </c>
      <c r="E7" s="1" t="s">
        <v>2</v>
      </c>
    </row>
    <row r="8" spans="1:8">
      <c r="B8" s="1" t="s">
        <v>75</v>
      </c>
      <c r="C8" s="3"/>
      <c r="D8" s="1">
        <v>158.19999999999999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93.6</v>
      </c>
      <c r="F12" s="1" t="s">
        <v>2</v>
      </c>
    </row>
    <row r="13" spans="1:8">
      <c r="A13" s="1" t="s">
        <v>80</v>
      </c>
      <c r="B13" s="1">
        <v>441</v>
      </c>
      <c r="C13" s="1" t="s">
        <v>2</v>
      </c>
    </row>
    <row r="14" spans="1:8">
      <c r="A14" s="1" t="s">
        <v>81</v>
      </c>
      <c r="B14" s="1">
        <v>441</v>
      </c>
      <c r="C14" s="1" t="s">
        <v>2</v>
      </c>
    </row>
    <row r="15" spans="1:8">
      <c r="A15" s="1" t="s">
        <v>82</v>
      </c>
      <c r="D15" s="1">
        <v>752</v>
      </c>
      <c r="E15" s="1" t="s">
        <v>2</v>
      </c>
    </row>
    <row r="17" spans="1:6">
      <c r="A17" s="1" t="s">
        <v>83</v>
      </c>
    </row>
    <row r="18" spans="1:6">
      <c r="A18" s="30" t="s">
        <v>84</v>
      </c>
      <c r="B18" s="30"/>
      <c r="C18" s="30"/>
      <c r="D18" s="30"/>
      <c r="E18" s="30" t="s">
        <v>85</v>
      </c>
      <c r="F18" s="30"/>
    </row>
    <row r="19" spans="1:6">
      <c r="A19" s="31" t="s">
        <v>86</v>
      </c>
      <c r="B19" s="31"/>
      <c r="C19" s="31"/>
      <c r="D19" s="31"/>
      <c r="E19" s="30" t="s">
        <v>99</v>
      </c>
      <c r="F19" s="30"/>
    </row>
    <row r="20" spans="1:6">
      <c r="A20" s="31" t="s">
        <v>87</v>
      </c>
      <c r="B20" s="31"/>
      <c r="C20" s="31"/>
      <c r="D20" s="31"/>
      <c r="E20" s="30" t="s">
        <v>97</v>
      </c>
      <c r="F20" s="30"/>
    </row>
    <row r="22" spans="1:6">
      <c r="A22" s="1" t="s">
        <v>88</v>
      </c>
    </row>
    <row r="23" spans="1:6" ht="31.5" customHeight="1">
      <c r="A23" s="32" t="s">
        <v>89</v>
      </c>
      <c r="B23" s="32"/>
      <c r="C23" s="32" t="s">
        <v>90</v>
      </c>
      <c r="D23" s="32"/>
      <c r="E23" s="32" t="s">
        <v>91</v>
      </c>
      <c r="F23" s="32"/>
    </row>
    <row r="24" spans="1:6">
      <c r="A24" s="14" t="s">
        <v>92</v>
      </c>
      <c r="B24" s="14"/>
      <c r="C24" s="30">
        <v>26</v>
      </c>
      <c r="D24" s="30"/>
      <c r="E24" s="30">
        <v>27</v>
      </c>
      <c r="F24" s="30"/>
    </row>
    <row r="25" spans="1:6">
      <c r="A25" s="14" t="s">
        <v>93</v>
      </c>
      <c r="B25" s="14"/>
      <c r="C25" s="30">
        <v>21</v>
      </c>
      <c r="D25" s="30"/>
      <c r="E25" s="30">
        <v>22</v>
      </c>
      <c r="F25" s="30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123</v>
      </c>
      <c r="D30" s="17">
        <v>13.66</v>
      </c>
      <c r="E30" s="1" t="s">
        <v>96</v>
      </c>
    </row>
    <row r="31" spans="1:6">
      <c r="B31" s="1" t="s">
        <v>124</v>
      </c>
      <c r="D31" s="1">
        <v>12.08</v>
      </c>
      <c r="E31" s="1" t="s">
        <v>96</v>
      </c>
    </row>
    <row r="32" spans="1:6">
      <c r="B32" s="1" t="s">
        <v>125</v>
      </c>
      <c r="D32" s="1">
        <v>2.95</v>
      </c>
      <c r="E32" s="1" t="s">
        <v>96</v>
      </c>
    </row>
    <row r="33" spans="1:10" ht="23.25" customHeight="1">
      <c r="A33" s="1" t="s">
        <v>1</v>
      </c>
    </row>
    <row r="34" spans="1:10" ht="98.25" customHeight="1">
      <c r="A34" s="15" t="s">
        <v>3</v>
      </c>
      <c r="B34" s="16" t="s">
        <v>110</v>
      </c>
      <c r="C34" s="16" t="s">
        <v>111</v>
      </c>
      <c r="D34" s="15" t="s">
        <v>100</v>
      </c>
      <c r="E34" s="18" t="s">
        <v>4</v>
      </c>
      <c r="F34" s="40"/>
      <c r="G34" s="40"/>
      <c r="H34" s="2"/>
      <c r="I34" s="2"/>
      <c r="J34" s="2"/>
    </row>
    <row r="35" spans="1:10">
      <c r="A35" s="19" t="s">
        <v>37</v>
      </c>
      <c r="B35" s="5">
        <f>D35/C35</f>
        <v>17822.881355932201</v>
      </c>
      <c r="C35" s="6">
        <v>2.95</v>
      </c>
      <c r="D35" s="6">
        <v>52577.5</v>
      </c>
      <c r="E35" s="6"/>
      <c r="F35" s="41"/>
      <c r="G35" s="41"/>
    </row>
    <row r="36" spans="1:10">
      <c r="A36" s="20"/>
      <c r="B36" s="5">
        <f>D36/C36</f>
        <v>17197.302931596092</v>
      </c>
      <c r="C36" s="6">
        <v>3.07</v>
      </c>
      <c r="D36" s="6">
        <v>52795.72</v>
      </c>
      <c r="E36" s="6">
        <v>478.92</v>
      </c>
      <c r="F36" s="41"/>
      <c r="G36" s="41"/>
    </row>
    <row r="37" spans="1:10">
      <c r="A37" s="19" t="s">
        <v>38</v>
      </c>
      <c r="B37" s="5">
        <f t="shared" ref="B37:B42" si="0">D37/C37</f>
        <v>121.23785057302968</v>
      </c>
      <c r="C37" s="6">
        <v>1502.54</v>
      </c>
      <c r="D37" s="6">
        <v>182164.72</v>
      </c>
      <c r="E37" s="6"/>
      <c r="F37" s="41"/>
      <c r="G37" s="41"/>
    </row>
    <row r="38" spans="1:10">
      <c r="A38" s="20"/>
      <c r="B38" s="5">
        <f t="shared" si="0"/>
        <v>111.95958776477747</v>
      </c>
      <c r="C38" s="6">
        <v>1577.74</v>
      </c>
      <c r="D38" s="6">
        <v>176643.12</v>
      </c>
      <c r="E38" s="6">
        <v>2323.65</v>
      </c>
      <c r="F38" s="41"/>
      <c r="G38" s="41"/>
    </row>
    <row r="39" spans="1:10" ht="16.5" customHeight="1">
      <c r="A39" s="19" t="s">
        <v>101</v>
      </c>
      <c r="B39" s="5">
        <f t="shared" si="0"/>
        <v>1102.8367593712212</v>
      </c>
      <c r="C39" s="6">
        <v>16.54</v>
      </c>
      <c r="D39" s="6">
        <v>18240.919999999998</v>
      </c>
      <c r="E39" s="6">
        <v>47.55</v>
      </c>
      <c r="F39" s="41"/>
      <c r="G39" s="41"/>
    </row>
    <row r="40" spans="1:10">
      <c r="A40" s="20"/>
      <c r="B40" s="5">
        <f t="shared" si="0"/>
        <v>1048.4737752161382</v>
      </c>
      <c r="C40" s="6">
        <v>17.350000000000001</v>
      </c>
      <c r="D40" s="6">
        <v>18191.02</v>
      </c>
      <c r="E40" s="6"/>
      <c r="F40" s="41"/>
      <c r="G40" s="41"/>
    </row>
    <row r="41" spans="1:10" ht="16.5" customHeight="1">
      <c r="A41" s="19" t="s">
        <v>102</v>
      </c>
      <c r="B41" s="5">
        <f t="shared" si="0"/>
        <v>1015.7357571214394</v>
      </c>
      <c r="C41" s="6">
        <v>26.68</v>
      </c>
      <c r="D41" s="6">
        <v>27099.83</v>
      </c>
      <c r="E41" s="6">
        <v>76.739999999999995</v>
      </c>
      <c r="F41" s="41"/>
      <c r="G41" s="41"/>
    </row>
    <row r="42" spans="1:10">
      <c r="A42" s="20"/>
      <c r="B42" s="5">
        <f t="shared" si="0"/>
        <v>1032.7455022488757</v>
      </c>
      <c r="C42" s="6">
        <v>26.68</v>
      </c>
      <c r="D42" s="6">
        <v>27553.65</v>
      </c>
      <c r="E42" s="6"/>
      <c r="F42" s="41"/>
      <c r="G42" s="41"/>
    </row>
    <row r="43" spans="1:10">
      <c r="A43" s="4" t="s">
        <v>68</v>
      </c>
      <c r="B43" s="5"/>
      <c r="C43" s="6"/>
      <c r="D43" s="6">
        <f>SUM(D35:D42)</f>
        <v>555266.48</v>
      </c>
      <c r="E43" s="6">
        <f>SUM(E35:E42)</f>
        <v>2926.86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34.5" customHeight="1">
      <c r="A49" s="9">
        <v>1</v>
      </c>
      <c r="B49" s="27" t="s">
        <v>135</v>
      </c>
      <c r="C49" s="27"/>
      <c r="D49" s="28" t="s">
        <v>12</v>
      </c>
      <c r="E49" s="28"/>
      <c r="F49" s="29">
        <f>0.58*H4*D7</f>
        <v>7551.5999999999985</v>
      </c>
      <c r="G49" s="29"/>
    </row>
    <row r="50" spans="1:7" ht="31.5" customHeight="1">
      <c r="A50" s="9">
        <v>2</v>
      </c>
      <c r="B50" s="27" t="s">
        <v>13</v>
      </c>
      <c r="C50" s="27"/>
      <c r="D50" s="28" t="s">
        <v>12</v>
      </c>
      <c r="E50" s="28"/>
      <c r="F50" s="29">
        <f>1.82*H4*D7</f>
        <v>23696.400000000001</v>
      </c>
      <c r="G50" s="29"/>
    </row>
    <row r="51" spans="1:7">
      <c r="A51" s="13">
        <v>3</v>
      </c>
      <c r="B51" s="27" t="s">
        <v>14</v>
      </c>
      <c r="C51" s="27"/>
      <c r="D51" s="28" t="s">
        <v>15</v>
      </c>
      <c r="E51" s="28"/>
      <c r="F51" s="29">
        <f>0.16*H4*D7</f>
        <v>2083.1999999999998</v>
      </c>
      <c r="G51" s="29"/>
    </row>
    <row r="52" spans="1:7" ht="69.75" customHeight="1">
      <c r="A52" s="13">
        <v>4</v>
      </c>
      <c r="B52" s="27" t="s">
        <v>16</v>
      </c>
      <c r="C52" s="27"/>
      <c r="D52" s="25" t="s">
        <v>136</v>
      </c>
      <c r="E52" s="26"/>
      <c r="F52" s="29">
        <f>0.84*H4*C6</f>
        <v>12531.456</v>
      </c>
      <c r="G52" s="29"/>
    </row>
    <row r="53" spans="1:7" ht="63" customHeight="1">
      <c r="A53" s="13">
        <v>5</v>
      </c>
      <c r="B53" s="27" t="s">
        <v>17</v>
      </c>
      <c r="C53" s="27"/>
      <c r="D53" s="28" t="s">
        <v>18</v>
      </c>
      <c r="E53" s="28"/>
      <c r="F53" s="29">
        <f>1.11*H4*C6</f>
        <v>16559.424000000003</v>
      </c>
      <c r="G53" s="29"/>
    </row>
    <row r="54" spans="1:7" ht="29.25" customHeight="1">
      <c r="A54" s="13">
        <v>6</v>
      </c>
      <c r="B54" s="27" t="s">
        <v>19</v>
      </c>
      <c r="C54" s="27"/>
      <c r="D54" s="28" t="s">
        <v>64</v>
      </c>
      <c r="E54" s="28"/>
      <c r="F54" s="29"/>
      <c r="G54" s="29"/>
    </row>
    <row r="55" spans="1:7" ht="29.25" customHeight="1">
      <c r="A55" s="13">
        <v>7</v>
      </c>
      <c r="B55" s="27" t="s">
        <v>20</v>
      </c>
      <c r="C55" s="27"/>
      <c r="D55" s="25" t="s">
        <v>64</v>
      </c>
      <c r="E55" s="26"/>
      <c r="F55" s="29">
        <f>2.35*7*D7</f>
        <v>17848.25</v>
      </c>
      <c r="G55" s="29"/>
    </row>
    <row r="56" spans="1:7" ht="45" customHeight="1">
      <c r="A56" s="13">
        <v>8</v>
      </c>
      <c r="B56" s="27" t="s">
        <v>21</v>
      </c>
      <c r="C56" s="27"/>
      <c r="D56" s="25" t="s">
        <v>72</v>
      </c>
      <c r="E56" s="26"/>
      <c r="F56" s="29">
        <f>0.28*H4*C6</f>
        <v>4177.152000000001</v>
      </c>
      <c r="G56" s="29"/>
    </row>
    <row r="57" spans="1:7" ht="31.5" customHeight="1">
      <c r="A57" s="9"/>
      <c r="B57" s="27" t="s">
        <v>22</v>
      </c>
      <c r="C57" s="27"/>
      <c r="D57" s="28"/>
      <c r="E57" s="28"/>
      <c r="F57" s="29">
        <f>SUM(F49:G56)</f>
        <v>84447.482000000004</v>
      </c>
      <c r="G57" s="29"/>
    </row>
    <row r="59" spans="1:7">
      <c r="A59" s="1" t="s">
        <v>23</v>
      </c>
    </row>
    <row r="61" spans="1:7" ht="44.25" customHeight="1">
      <c r="A61" s="9" t="s">
        <v>8</v>
      </c>
      <c r="B61" s="28" t="s">
        <v>24</v>
      </c>
      <c r="C61" s="28"/>
      <c r="D61" s="25" t="s">
        <v>25</v>
      </c>
      <c r="E61" s="26"/>
      <c r="F61" s="25" t="s">
        <v>26</v>
      </c>
      <c r="G61" s="26"/>
    </row>
    <row r="62" spans="1:7" ht="30.75" customHeight="1">
      <c r="A62" s="9">
        <v>1</v>
      </c>
      <c r="B62" s="33" t="s">
        <v>104</v>
      </c>
      <c r="C62" s="33"/>
      <c r="D62" s="23" t="s">
        <v>105</v>
      </c>
      <c r="E62" s="23"/>
      <c r="F62" s="21">
        <v>3933.97</v>
      </c>
      <c r="G62" s="22"/>
    </row>
    <row r="63" spans="1:7" ht="30.75" customHeight="1">
      <c r="A63" s="9">
        <v>2</v>
      </c>
      <c r="B63" s="33" t="s">
        <v>106</v>
      </c>
      <c r="C63" s="33"/>
      <c r="D63" s="23" t="s">
        <v>105</v>
      </c>
      <c r="E63" s="23"/>
      <c r="F63" s="21">
        <v>6760.59</v>
      </c>
      <c r="G63" s="22"/>
    </row>
    <row r="64" spans="1:7" ht="31.5" customHeight="1">
      <c r="A64" s="11">
        <v>3</v>
      </c>
      <c r="B64" s="33" t="s">
        <v>104</v>
      </c>
      <c r="C64" s="33"/>
      <c r="D64" s="23" t="s">
        <v>107</v>
      </c>
      <c r="E64" s="23"/>
      <c r="F64" s="21">
        <v>5329.28</v>
      </c>
      <c r="G64" s="22"/>
    </row>
    <row r="65" spans="1:7" ht="32.25" customHeight="1">
      <c r="A65" s="11">
        <v>4</v>
      </c>
      <c r="B65" s="33" t="s">
        <v>108</v>
      </c>
      <c r="C65" s="33"/>
      <c r="D65" s="23" t="s">
        <v>107</v>
      </c>
      <c r="E65" s="23"/>
      <c r="F65" s="21">
        <v>4718.04</v>
      </c>
      <c r="G65" s="22"/>
    </row>
    <row r="66" spans="1:7" ht="36" customHeight="1">
      <c r="A66" s="11">
        <v>5</v>
      </c>
      <c r="B66" s="33" t="s">
        <v>104</v>
      </c>
      <c r="C66" s="33"/>
      <c r="D66" s="23" t="s">
        <v>109</v>
      </c>
      <c r="E66" s="23"/>
      <c r="F66" s="21">
        <v>6176.68</v>
      </c>
      <c r="G66" s="22"/>
    </row>
    <row r="67" spans="1:7" ht="32.25" customHeight="1">
      <c r="A67" s="11">
        <v>6</v>
      </c>
      <c r="B67" s="33" t="s">
        <v>112</v>
      </c>
      <c r="C67" s="33"/>
      <c r="D67" s="23" t="s">
        <v>113</v>
      </c>
      <c r="E67" s="23"/>
      <c r="F67" s="21">
        <v>1106.32</v>
      </c>
      <c r="G67" s="22"/>
    </row>
    <row r="68" spans="1:7" ht="39.75" customHeight="1">
      <c r="A68" s="11">
        <v>7</v>
      </c>
      <c r="B68" s="33" t="s">
        <v>114</v>
      </c>
      <c r="C68" s="33"/>
      <c r="D68" s="23" t="s">
        <v>115</v>
      </c>
      <c r="E68" s="23"/>
      <c r="F68" s="21">
        <v>2284.8000000000002</v>
      </c>
      <c r="G68" s="22"/>
    </row>
    <row r="69" spans="1:7" ht="35.25" customHeight="1">
      <c r="A69" s="11">
        <v>8</v>
      </c>
      <c r="B69" s="33" t="s">
        <v>116</v>
      </c>
      <c r="C69" s="33"/>
      <c r="D69" s="23" t="s">
        <v>117</v>
      </c>
      <c r="E69" s="23"/>
      <c r="F69" s="21">
        <v>2689.54</v>
      </c>
      <c r="G69" s="22"/>
    </row>
    <row r="70" spans="1:7" ht="34.5" customHeight="1">
      <c r="A70" s="11">
        <v>9</v>
      </c>
      <c r="B70" s="33" t="s">
        <v>116</v>
      </c>
      <c r="C70" s="33"/>
      <c r="D70" s="23" t="s">
        <v>117</v>
      </c>
      <c r="E70" s="23"/>
      <c r="F70" s="21">
        <v>2438.15</v>
      </c>
      <c r="G70" s="22"/>
    </row>
    <row r="71" spans="1:7" ht="34.5" customHeight="1">
      <c r="A71" s="11">
        <v>10</v>
      </c>
      <c r="B71" s="33" t="s">
        <v>118</v>
      </c>
      <c r="C71" s="33"/>
      <c r="D71" s="23" t="s">
        <v>117</v>
      </c>
      <c r="E71" s="23"/>
      <c r="F71" s="21">
        <v>3388.95</v>
      </c>
      <c r="G71" s="22"/>
    </row>
    <row r="72" spans="1:7" ht="31.5" customHeight="1">
      <c r="A72" s="11">
        <v>11</v>
      </c>
      <c r="B72" s="33" t="s">
        <v>119</v>
      </c>
      <c r="C72" s="33"/>
      <c r="D72" s="23" t="s">
        <v>120</v>
      </c>
      <c r="E72" s="23"/>
      <c r="F72" s="21">
        <v>3302.31</v>
      </c>
      <c r="G72" s="22"/>
    </row>
    <row r="73" spans="1:7" ht="31.5" customHeight="1">
      <c r="A73" s="11">
        <v>12</v>
      </c>
      <c r="B73" s="33" t="s">
        <v>121</v>
      </c>
      <c r="C73" s="33"/>
      <c r="D73" s="23" t="s">
        <v>120</v>
      </c>
      <c r="E73" s="23"/>
      <c r="F73" s="21">
        <v>3788.17</v>
      </c>
      <c r="G73" s="22"/>
    </row>
    <row r="74" spans="1:7" ht="18.75" customHeight="1">
      <c r="A74" s="11">
        <v>13</v>
      </c>
      <c r="B74" s="33" t="s">
        <v>122</v>
      </c>
      <c r="C74" s="33"/>
      <c r="D74" s="23" t="s">
        <v>120</v>
      </c>
      <c r="E74" s="23"/>
      <c r="F74" s="21">
        <v>2430.64</v>
      </c>
      <c r="G74" s="22"/>
    </row>
    <row r="75" spans="1:7" ht="33.75" customHeight="1">
      <c r="A75" s="11">
        <v>14</v>
      </c>
      <c r="B75" s="33" t="s">
        <v>128</v>
      </c>
      <c r="C75" s="33"/>
      <c r="D75" s="23" t="s">
        <v>129</v>
      </c>
      <c r="E75" s="23"/>
      <c r="F75" s="21">
        <v>2671.17</v>
      </c>
      <c r="G75" s="22"/>
    </row>
    <row r="76" spans="1:7" ht="31.5" customHeight="1">
      <c r="A76" s="11">
        <v>15</v>
      </c>
      <c r="B76" s="33" t="s">
        <v>130</v>
      </c>
      <c r="C76" s="33"/>
      <c r="D76" s="23" t="s">
        <v>129</v>
      </c>
      <c r="E76" s="23"/>
      <c r="F76" s="21">
        <v>3040.68</v>
      </c>
      <c r="G76" s="22"/>
    </row>
    <row r="77" spans="1:7" ht="30.75" customHeight="1">
      <c r="A77" s="11">
        <v>16</v>
      </c>
      <c r="B77" s="33" t="s">
        <v>131</v>
      </c>
      <c r="C77" s="33"/>
      <c r="D77" s="23" t="s">
        <v>129</v>
      </c>
      <c r="E77" s="23"/>
      <c r="F77" s="21">
        <v>492</v>
      </c>
      <c r="G77" s="22"/>
    </row>
    <row r="78" spans="1:7" ht="33.75" customHeight="1">
      <c r="A78" s="11">
        <v>17</v>
      </c>
      <c r="B78" s="33" t="s">
        <v>132</v>
      </c>
      <c r="C78" s="33"/>
      <c r="D78" s="23" t="s">
        <v>129</v>
      </c>
      <c r="E78" s="23"/>
      <c r="F78" s="21">
        <v>13374.45</v>
      </c>
      <c r="G78" s="22"/>
    </row>
    <row r="79" spans="1:7">
      <c r="A79" s="11">
        <v>18</v>
      </c>
      <c r="B79" s="33" t="s">
        <v>133</v>
      </c>
      <c r="C79" s="33"/>
      <c r="D79" s="23" t="s">
        <v>134</v>
      </c>
      <c r="E79" s="23"/>
      <c r="F79" s="21">
        <v>605</v>
      </c>
      <c r="G79" s="22"/>
    </row>
    <row r="80" spans="1:7" ht="45" customHeight="1">
      <c r="A80" s="9"/>
      <c r="B80" s="38" t="s">
        <v>70</v>
      </c>
      <c r="C80" s="39"/>
      <c r="D80" s="25"/>
      <c r="E80" s="26"/>
      <c r="F80" s="36">
        <f>SUM(F62:G79)</f>
        <v>68530.739999999991</v>
      </c>
      <c r="G80" s="26"/>
    </row>
    <row r="82" spans="1:7">
      <c r="A82" s="1" t="s">
        <v>27</v>
      </c>
      <c r="D82" s="7">
        <f>3.4*H4*C6</f>
        <v>50722.559999999998</v>
      </c>
      <c r="E82" s="1" t="s">
        <v>28</v>
      </c>
    </row>
    <row r="83" spans="1:7">
      <c r="A83" s="1" t="s">
        <v>29</v>
      </c>
      <c r="D83" s="7">
        <f>F87*5.3%</f>
        <v>8971.9200300000011</v>
      </c>
      <c r="E83" s="1" t="s">
        <v>28</v>
      </c>
    </row>
    <row r="85" spans="1:7">
      <c r="A85" s="1" t="s">
        <v>41</v>
      </c>
    </row>
    <row r="86" spans="1:7">
      <c r="A86" s="1" t="s">
        <v>126</v>
      </c>
    </row>
    <row r="87" spans="1:7">
      <c r="B87" s="1" t="s">
        <v>40</v>
      </c>
      <c r="F87" s="7">
        <f>88926.48+80355.03</f>
        <v>169281.51</v>
      </c>
      <c r="G87" s="1" t="s">
        <v>28</v>
      </c>
    </row>
    <row r="89" spans="1:7">
      <c r="A89" s="1" t="s">
        <v>127</v>
      </c>
    </row>
    <row r="90" spans="1:7">
      <c r="B90" s="1" t="s">
        <v>39</v>
      </c>
      <c r="F90" s="7">
        <f>F57+F80+D82</f>
        <v>203700.78200000001</v>
      </c>
      <c r="G90" s="1" t="s">
        <v>28</v>
      </c>
    </row>
    <row r="92" spans="1:7" ht="30" customHeight="1">
      <c r="A92" s="1" t="s">
        <v>30</v>
      </c>
    </row>
    <row r="93" spans="1:7" ht="32.25" customHeight="1"/>
    <row r="94" spans="1:7" ht="28.5" customHeight="1">
      <c r="A94" s="8" t="s">
        <v>31</v>
      </c>
      <c r="B94" s="37" t="s">
        <v>32</v>
      </c>
      <c r="C94" s="37"/>
      <c r="D94" s="8" t="s">
        <v>33</v>
      </c>
      <c r="E94" s="37" t="s">
        <v>34</v>
      </c>
      <c r="F94" s="37"/>
      <c r="G94" s="8" t="s">
        <v>35</v>
      </c>
    </row>
    <row r="95" spans="1:7" ht="33.75" customHeight="1">
      <c r="A95" s="34" t="s">
        <v>36</v>
      </c>
      <c r="B95" s="35" t="s">
        <v>54</v>
      </c>
      <c r="C95" s="35"/>
      <c r="D95" s="10">
        <v>3</v>
      </c>
      <c r="E95" s="35" t="s">
        <v>56</v>
      </c>
      <c r="F95" s="35"/>
      <c r="G95" s="10">
        <v>3</v>
      </c>
    </row>
    <row r="96" spans="1:7" ht="43.5" customHeight="1">
      <c r="A96" s="34"/>
      <c r="B96" s="35" t="s">
        <v>42</v>
      </c>
      <c r="C96" s="35"/>
      <c r="D96" s="10"/>
      <c r="E96" s="35" t="s">
        <v>56</v>
      </c>
      <c r="F96" s="35"/>
      <c r="G96" s="10"/>
    </row>
    <row r="97" spans="1:7" ht="69" customHeight="1">
      <c r="A97" s="34"/>
      <c r="B97" s="35" t="s">
        <v>43</v>
      </c>
      <c r="C97" s="35"/>
      <c r="D97" s="10"/>
      <c r="E97" s="35" t="s">
        <v>56</v>
      </c>
      <c r="F97" s="35"/>
      <c r="G97" s="10"/>
    </row>
    <row r="98" spans="1:7" ht="37.5" customHeight="1">
      <c r="A98" s="10" t="s">
        <v>44</v>
      </c>
      <c r="B98" s="35" t="s">
        <v>45</v>
      </c>
      <c r="C98" s="35"/>
      <c r="D98" s="10"/>
      <c r="E98" s="35" t="s">
        <v>57</v>
      </c>
      <c r="F98" s="35"/>
      <c r="G98" s="10"/>
    </row>
    <row r="99" spans="1:7" ht="60" customHeight="1">
      <c r="A99" s="34" t="s">
        <v>46</v>
      </c>
      <c r="B99" s="35" t="s">
        <v>55</v>
      </c>
      <c r="C99" s="35"/>
      <c r="D99" s="10">
        <v>2</v>
      </c>
      <c r="E99" s="35" t="s">
        <v>58</v>
      </c>
      <c r="F99" s="35"/>
      <c r="G99" s="10">
        <v>2</v>
      </c>
    </row>
    <row r="100" spans="1:7" ht="33" customHeight="1">
      <c r="A100" s="34"/>
      <c r="B100" s="35" t="s">
        <v>47</v>
      </c>
      <c r="C100" s="35"/>
      <c r="D100" s="10"/>
      <c r="E100" s="35" t="s">
        <v>59</v>
      </c>
      <c r="F100" s="35"/>
      <c r="G100" s="10"/>
    </row>
    <row r="101" spans="1:7" ht="42.75" customHeight="1">
      <c r="A101" s="34"/>
      <c r="B101" s="35" t="s">
        <v>51</v>
      </c>
      <c r="C101" s="35"/>
      <c r="D101" s="10">
        <v>3</v>
      </c>
      <c r="E101" s="35" t="s">
        <v>60</v>
      </c>
      <c r="F101" s="35"/>
      <c r="G101" s="10">
        <v>3</v>
      </c>
    </row>
    <row r="102" spans="1:7" ht="36" customHeight="1">
      <c r="A102" s="34"/>
      <c r="B102" s="35" t="s">
        <v>52</v>
      </c>
      <c r="C102" s="35"/>
      <c r="D102" s="10"/>
      <c r="E102" s="35" t="s">
        <v>61</v>
      </c>
      <c r="F102" s="35"/>
      <c r="G102" s="10"/>
    </row>
    <row r="103" spans="1:7">
      <c r="A103" s="34"/>
      <c r="B103" s="35" t="s">
        <v>53</v>
      </c>
      <c r="C103" s="35"/>
      <c r="D103" s="10"/>
      <c r="E103" s="35" t="s">
        <v>62</v>
      </c>
      <c r="F103" s="35"/>
      <c r="G103" s="10"/>
    </row>
    <row r="104" spans="1:7">
      <c r="A104" s="34"/>
      <c r="B104" s="35" t="s">
        <v>48</v>
      </c>
      <c r="C104" s="35"/>
      <c r="D104" s="10"/>
      <c r="E104" s="35" t="s">
        <v>63</v>
      </c>
      <c r="F104" s="35"/>
      <c r="G104" s="10"/>
    </row>
    <row r="105" spans="1:7">
      <c r="A105" s="34"/>
      <c r="B105" s="35" t="s">
        <v>49</v>
      </c>
      <c r="C105" s="35"/>
      <c r="D105" s="10">
        <v>3</v>
      </c>
      <c r="E105" s="35" t="s">
        <v>58</v>
      </c>
      <c r="F105" s="35"/>
      <c r="G105" s="10">
        <v>3</v>
      </c>
    </row>
    <row r="106" spans="1:7">
      <c r="A106" s="34"/>
      <c r="B106" s="35" t="s">
        <v>50</v>
      </c>
      <c r="C106" s="35"/>
      <c r="D106" s="10">
        <v>3</v>
      </c>
      <c r="E106" s="35"/>
      <c r="F106" s="35"/>
      <c r="G106" s="10">
        <v>3</v>
      </c>
    </row>
    <row r="109" spans="1:7">
      <c r="A109" s="1" t="s">
        <v>66</v>
      </c>
      <c r="F109" s="1" t="s">
        <v>65</v>
      </c>
    </row>
    <row r="111" spans="1:7">
      <c r="A111" s="1" t="s">
        <v>69</v>
      </c>
      <c r="F11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7">
    <mergeCell ref="A95:A97"/>
    <mergeCell ref="B95:C95"/>
    <mergeCell ref="E95:F95"/>
    <mergeCell ref="B96:C96"/>
    <mergeCell ref="E96:F96"/>
    <mergeCell ref="B97:C97"/>
    <mergeCell ref="E97:F97"/>
    <mergeCell ref="B80:C80"/>
    <mergeCell ref="D80:E80"/>
    <mergeCell ref="E23:F23"/>
    <mergeCell ref="C24:D24"/>
    <mergeCell ref="E24:F24"/>
    <mergeCell ref="C25:D25"/>
    <mergeCell ref="E25:F25"/>
    <mergeCell ref="B98:C98"/>
    <mergeCell ref="E98:F98"/>
    <mergeCell ref="F80:G80"/>
    <mergeCell ref="B94:C94"/>
    <mergeCell ref="E94:F94"/>
    <mergeCell ref="B77:C77"/>
    <mergeCell ref="B78:C78"/>
    <mergeCell ref="B79:C79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A99:A106"/>
    <mergeCell ref="B99:C99"/>
    <mergeCell ref="E99:F99"/>
    <mergeCell ref="B100:C100"/>
    <mergeCell ref="E100:F100"/>
    <mergeCell ref="B101:C101"/>
    <mergeCell ref="E101:F101"/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  <mergeCell ref="B70:C70"/>
    <mergeCell ref="B61:C61"/>
    <mergeCell ref="D61:E61"/>
    <mergeCell ref="F61:G61"/>
    <mergeCell ref="B62:C62"/>
    <mergeCell ref="B63:C63"/>
    <mergeCell ref="B64:C64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D74:E74"/>
    <mergeCell ref="D75:E75"/>
    <mergeCell ref="D76:E76"/>
    <mergeCell ref="D77:E77"/>
    <mergeCell ref="D78:E78"/>
    <mergeCell ref="D79:E79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F74:G74"/>
    <mergeCell ref="F75:G75"/>
    <mergeCell ref="F76:G76"/>
    <mergeCell ref="F77:G77"/>
    <mergeCell ref="F78:G78"/>
    <mergeCell ref="F79:G79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2015-03-04T10:24:16Z</dcterms:modified>
</cp:coreProperties>
</file>