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8" i="11"/>
  <c r="D84" s="1"/>
  <c r="E46"/>
  <c r="D46"/>
  <c r="B45"/>
  <c r="B44"/>
  <c r="B43"/>
  <c r="B42"/>
  <c r="B41"/>
  <c r="B40"/>
  <c r="B39"/>
  <c r="B38"/>
  <c r="B37"/>
  <c r="B36"/>
  <c r="C6"/>
  <c r="F59" s="1"/>
  <c r="D83" l="1"/>
  <c r="F54"/>
  <c r="F52"/>
  <c r="F55"/>
  <c r="F58"/>
  <c r="F53"/>
  <c r="F56"/>
  <c r="F81"/>
  <c r="F60" l="1"/>
  <c r="F91" s="1"/>
</calcChain>
</file>

<file path=xl/sharedStrings.xml><?xml version="1.0" encoding="utf-8"?>
<sst xmlns="http://schemas.openxmlformats.org/spreadsheetml/2006/main" count="164" uniqueCount="138">
  <si>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</si>
  <si>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</si>
  <si>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</si>
  <si>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</si>
  <si>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</si>
  <si>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</si>
  <si>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</si>
  <si>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</si>
  <si>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</si>
  <si>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</si>
  <si>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</si>
  <si>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</si>
  <si>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</si>
  <si>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</si>
  <si>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</si>
  <si>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</si>
  <si>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</si>
  <si>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</si>
  <si>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</si>
  <si>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</si>
  <si>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</si>
  <si>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</si>
  <si>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</si>
  <si>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</si>
  <si>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</si>
  <si>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</si>
  <si>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</si>
  <si>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</si>
  <si>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</si>
  <si>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</si>
  <si>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</si>
  <si>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</si>
  <si>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</si>
  <si>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</si>
  <si>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</si>
  <si>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</si>
  <si>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</si>
  <si>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</si>
  <si>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</si>
  <si>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</si>
  <si>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</si>
  <si>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</si>
  <si>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</si>
  <si>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</si>
  <si>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</si>
  <si>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</si>
  <si>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</si>
  <si>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</si>
  <si>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</si>
  <si>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</si>
  <si>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</si>
  <si>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</si>
  <si>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</si>
  <si>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</si>
  <si>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</si>
  <si>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</si>
  <si>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</si>
  <si>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</si>
  <si>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</si>
  <si>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</si>
  <si>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</si>
  <si>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</si>
  <si>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</si>
  <si>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</si>
  <si>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</si>
  <si>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</si>
  <si>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</si>
  <si>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</si>
  <si>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</si>
  <si>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</si>
  <si>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</si>
  <si>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11а по улице Новая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</si>
  <si>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</si>
  <si>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</si>
  <si>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</si>
  <si>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</si>
  <si>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</si>
  <si>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</si>
  <si>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</si>
  <si>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</si>
  <si>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</si>
  <si>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</si>
  <si>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</si>
  <si>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</si>
  <si>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</si>
  <si>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</si>
  <si>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</si>
  <si>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</si>
  <si>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</si>
  <si>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</si>
  <si>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</si>
  <si>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</si>
  <si>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</si>
  <si>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</si>
  <si>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</si>
  <si>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</si>
  <si>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</si>
  <si>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</si>
  <si>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28.06.2013г.</t>
  </si>
  <si>
    <t>81 от 03.03.2009г.</t>
  </si>
  <si>
    <t>23.07.2013г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</si>
  <si>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</si>
  <si>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</si>
  <si>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</si>
  <si>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</si>
  <si>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</si>
  <si>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</si>
  <si>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кв.12 наладка с/отопления</t>
  </si>
  <si>
    <t>Январь</t>
  </si>
  <si>
    <t>кв.25,33 наладка с/отопления</t>
  </si>
  <si>
    <t>Прочистка и ремонт канализации в подвале</t>
  </si>
  <si>
    <t>Апрель</t>
  </si>
  <si>
    <t>Ремонт ХВ в подвале</t>
  </si>
  <si>
    <t>Ремонт освещения площадок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</si>
  <si>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</si>
  <si>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</si>
  <si>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стояков отопления кв.1</t>
  </si>
  <si>
    <t>Август</t>
  </si>
  <si>
    <t>Замена стояка отопления кв.1</t>
  </si>
  <si>
    <t>Ремонт стояка ГВС кв.1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</si>
  <si>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</si>
  <si>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</si>
  <si>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</si>
  <si>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</si>
  <si>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</si>
  <si>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</si>
  <si>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</si>
  <si>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>Устройство свесов из листовой стали</t>
  </si>
  <si>
    <t>Ноябрь</t>
  </si>
  <si>
    <t>Ремонт дверного полотна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</si>
  <si>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</si>
  <si>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</si>
  <si>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освещения, установка выключателя</t>
  </si>
  <si>
    <t>Замена участка стояка канализации кв.13</t>
  </si>
  <si>
    <t>Декабрь</t>
  </si>
  <si>
    <t>Очистка кровли от мусора, очистка ливневой канализации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</si>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</sst>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82" workbookViewId="0">
      <selection activeCell="E93" sqref="E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106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1646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1646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6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36</v>
      </c>
    </row>
    <row r="12" spans="1:8">
      <c r="A12" s="1" t="s">
        <v>79</v>
      </c>
      <c r="E12" s="1">
        <v>163.6</v>
      </c>
      <c r="F12" s="1" t="s">
        <v>2</v>
      </c>
    </row>
    <row r="13" spans="1:8">
      <c r="A13" s="1" t="s">
        <v>80</v>
      </c>
      <c r="B13" s="1">
        <v>431.1</v>
      </c>
      <c r="C13" s="1" t="s">
        <v>2</v>
      </c>
    </row>
    <row r="14" spans="1:8">
      <c r="A14" s="1" t="s">
        <v>81</v>
      </c>
      <c r="D14" s="1">
        <v>1600</v>
      </c>
      <c r="E14" s="1" t="s">
        <v>2</v>
      </c>
    </row>
    <row r="16" spans="1:8">
      <c r="A16" s="1" t="s">
        <v>82</v>
      </c>
    </row>
    <row r="17" spans="1:6">
      <c r="A17" s="20" t="s">
        <v>83</v>
      </c>
      <c r="B17" s="20"/>
      <c r="C17" s="20"/>
      <c r="D17" s="20"/>
      <c r="E17" s="20" t="s">
        <v>84</v>
      </c>
      <c r="F17" s="20"/>
    </row>
    <row r="18" spans="1:6">
      <c r="A18" s="19" t="s">
        <v>85</v>
      </c>
      <c r="B18" s="19"/>
      <c r="C18" s="19"/>
      <c r="D18" s="19"/>
      <c r="E18" s="20" t="s">
        <v>100</v>
      </c>
      <c r="F18" s="20"/>
    </row>
    <row r="19" spans="1:6">
      <c r="A19" s="19" t="s">
        <v>86</v>
      </c>
      <c r="B19" s="19"/>
      <c r="C19" s="19"/>
      <c r="D19" s="19"/>
      <c r="E19" s="20" t="s">
        <v>98</v>
      </c>
      <c r="F19" s="20"/>
    </row>
    <row r="20" spans="1:6">
      <c r="A20" s="19" t="s">
        <v>87</v>
      </c>
      <c r="B20" s="19"/>
      <c r="C20" s="19"/>
      <c r="D20" s="19"/>
      <c r="E20" s="20" t="s">
        <v>101</v>
      </c>
      <c r="F20" s="20"/>
    </row>
    <row r="22" spans="1:6">
      <c r="A22" s="1" t="s">
        <v>88</v>
      </c>
    </row>
    <row r="23" spans="1:6" ht="31.5" customHeight="1">
      <c r="A23" s="21" t="s">
        <v>89</v>
      </c>
      <c r="B23" s="21"/>
      <c r="C23" s="21" t="s">
        <v>90</v>
      </c>
      <c r="D23" s="21"/>
      <c r="E23" s="21" t="s">
        <v>91</v>
      </c>
      <c r="F23" s="21"/>
    </row>
    <row r="24" spans="1:6">
      <c r="A24" s="14" t="s">
        <v>92</v>
      </c>
      <c r="B24" s="14"/>
      <c r="C24" s="20">
        <v>32</v>
      </c>
      <c r="D24" s="20"/>
      <c r="E24" s="20">
        <v>34</v>
      </c>
      <c r="F24" s="20"/>
    </row>
    <row r="25" spans="1:6">
      <c r="A25" s="14" t="s">
        <v>93</v>
      </c>
      <c r="B25" s="14"/>
      <c r="C25" s="20">
        <v>22</v>
      </c>
      <c r="D25" s="20"/>
      <c r="E25" s="20">
        <v>24</v>
      </c>
      <c r="F25" s="20"/>
    </row>
    <row r="26" spans="1:6">
      <c r="A26" s="14" t="s">
        <v>94</v>
      </c>
      <c r="B26" s="14"/>
      <c r="C26" s="20">
        <v>23</v>
      </c>
      <c r="D26" s="20"/>
      <c r="E26" s="20">
        <v>26</v>
      </c>
      <c r="F26" s="20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124</v>
      </c>
      <c r="D31" s="1">
        <v>14.56</v>
      </c>
      <c r="E31" s="1" t="s">
        <v>97</v>
      </c>
    </row>
    <row r="32" spans="1:6">
      <c r="B32" s="1" t="s">
        <v>125</v>
      </c>
      <c r="D32" s="1">
        <v>13.07</v>
      </c>
      <c r="E32" s="1" t="s">
        <v>97</v>
      </c>
    </row>
    <row r="33" spans="1:10" ht="15" customHeight="1">
      <c r="B33" s="1" t="s">
        <v>126</v>
      </c>
      <c r="D33" s="1">
        <v>2.95</v>
      </c>
      <c r="E33" s="1" t="s">
        <v>97</v>
      </c>
    </row>
    <row r="34" spans="1:10" ht="26.25" customHeight="1">
      <c r="A34" s="1" t="s">
        <v>1</v>
      </c>
    </row>
    <row r="35" spans="1:10" ht="98.25" customHeight="1">
      <c r="A35" s="15" t="s">
        <v>3</v>
      </c>
      <c r="B35" s="16" t="s">
        <v>114</v>
      </c>
      <c r="C35" s="16" t="s">
        <v>115</v>
      </c>
      <c r="D35" s="15" t="s">
        <v>102</v>
      </c>
      <c r="E35" s="18" t="s">
        <v>4</v>
      </c>
      <c r="F35" s="42"/>
      <c r="G35" s="42"/>
      <c r="H35" s="2"/>
      <c r="I35" s="2"/>
      <c r="J35" s="2"/>
    </row>
    <row r="36" spans="1:10">
      <c r="A36" s="40" t="s">
        <v>37</v>
      </c>
      <c r="B36" s="5">
        <f>D36/C36</f>
        <v>32156.016949152541</v>
      </c>
      <c r="C36" s="6">
        <v>2.95</v>
      </c>
      <c r="D36" s="6">
        <v>94860.25</v>
      </c>
      <c r="E36" s="6"/>
      <c r="F36" s="43"/>
      <c r="G36" s="43"/>
    </row>
    <row r="37" spans="1:10">
      <c r="A37" s="41"/>
      <c r="B37" s="5">
        <f>D37/C37</f>
        <v>33929.977198697066</v>
      </c>
      <c r="C37" s="6">
        <v>3.07</v>
      </c>
      <c r="D37" s="6">
        <v>104165.03</v>
      </c>
      <c r="E37" s="6">
        <v>1455.18</v>
      </c>
      <c r="F37" s="43"/>
      <c r="G37" s="43"/>
    </row>
    <row r="38" spans="1:10">
      <c r="A38" s="40" t="s">
        <v>38</v>
      </c>
      <c r="B38" s="5">
        <f t="shared" ref="B38:B45" si="0">D38/C38</f>
        <v>110.54000559053337</v>
      </c>
      <c r="C38" s="6">
        <v>1502.54</v>
      </c>
      <c r="D38" s="6">
        <v>166090.78</v>
      </c>
      <c r="E38" s="6"/>
      <c r="F38" s="43"/>
      <c r="G38" s="43"/>
    </row>
    <row r="39" spans="1:10">
      <c r="A39" s="41"/>
      <c r="B39" s="5">
        <f t="shared" si="0"/>
        <v>82.449966407646386</v>
      </c>
      <c r="C39" s="6">
        <v>1577.74</v>
      </c>
      <c r="D39" s="6">
        <v>130084.61</v>
      </c>
      <c r="E39" s="6"/>
      <c r="F39" s="43"/>
      <c r="G39" s="43"/>
    </row>
    <row r="40" spans="1:10" ht="16.5" customHeight="1">
      <c r="A40" s="40" t="s">
        <v>103</v>
      </c>
      <c r="B40" s="5">
        <f t="shared" si="0"/>
        <v>1069.9389359129384</v>
      </c>
      <c r="C40" s="6">
        <v>16.54</v>
      </c>
      <c r="D40" s="6">
        <v>17696.79</v>
      </c>
      <c r="E40" s="6">
        <v>128.59</v>
      </c>
      <c r="F40" s="43"/>
      <c r="G40" s="43"/>
    </row>
    <row r="41" spans="1:10">
      <c r="A41" s="41"/>
      <c r="B41" s="5">
        <f t="shared" si="0"/>
        <v>1194.7913544668588</v>
      </c>
      <c r="C41" s="6">
        <v>17.350000000000001</v>
      </c>
      <c r="D41" s="6">
        <v>20729.63</v>
      </c>
      <c r="E41" s="6">
        <v>54.6</v>
      </c>
      <c r="F41" s="43"/>
      <c r="G41" s="43"/>
    </row>
    <row r="42" spans="1:10" ht="16.5" customHeight="1">
      <c r="A42" s="38" t="s">
        <v>105</v>
      </c>
      <c r="B42" s="5">
        <f t="shared" si="0"/>
        <v>1067.1577448747153</v>
      </c>
      <c r="C42" s="6">
        <v>105.36</v>
      </c>
      <c r="D42" s="6">
        <v>112435.74</v>
      </c>
      <c r="E42" s="6">
        <v>1502.8</v>
      </c>
      <c r="F42" s="43"/>
      <c r="G42" s="43"/>
    </row>
    <row r="43" spans="1:10">
      <c r="A43" s="39"/>
      <c r="B43" s="5">
        <f t="shared" si="0"/>
        <v>1161.1901446654613</v>
      </c>
      <c r="C43" s="6">
        <v>110.6</v>
      </c>
      <c r="D43" s="6">
        <v>128427.63</v>
      </c>
      <c r="E43" s="6">
        <v>976.31</v>
      </c>
      <c r="F43" s="43"/>
      <c r="G43" s="43"/>
    </row>
    <row r="44" spans="1:10" ht="16.5" customHeight="1">
      <c r="A44" s="40" t="s">
        <v>104</v>
      </c>
      <c r="B44" s="5">
        <f t="shared" si="0"/>
        <v>2137.6982758620688</v>
      </c>
      <c r="C44" s="6">
        <v>26.68</v>
      </c>
      <c r="D44" s="6">
        <v>57033.79</v>
      </c>
      <c r="E44" s="6">
        <v>564.65</v>
      </c>
      <c r="F44" s="43"/>
      <c r="G44" s="43"/>
    </row>
    <row r="45" spans="1:10">
      <c r="A45" s="41"/>
      <c r="B45" s="5">
        <f t="shared" si="0"/>
        <v>2337.0539730134933</v>
      </c>
      <c r="C45" s="6">
        <v>26.68</v>
      </c>
      <c r="D45" s="6">
        <v>62352.6</v>
      </c>
      <c r="E45" s="6">
        <v>144.6</v>
      </c>
      <c r="F45" s="43"/>
      <c r="G45" s="43"/>
    </row>
    <row r="46" spans="1:10">
      <c r="A46" s="4" t="s">
        <v>68</v>
      </c>
      <c r="B46" s="5"/>
      <c r="C46" s="6"/>
      <c r="D46" s="6">
        <f>SUM(D36:D45)</f>
        <v>893876.85</v>
      </c>
      <c r="E46" s="6">
        <f>SUM(E36:E45)</f>
        <v>4826.7299999999996</v>
      </c>
      <c r="F46" s="44"/>
      <c r="G46" s="44"/>
    </row>
    <row r="47" spans="1:10" ht="6" customHeight="1"/>
    <row r="49" spans="1:7">
      <c r="A49" s="1" t="s">
        <v>7</v>
      </c>
    </row>
    <row r="51" spans="1:7" ht="64.5" customHeight="1">
      <c r="A51" s="9" t="s">
        <v>8</v>
      </c>
      <c r="B51" s="26" t="s">
        <v>9</v>
      </c>
      <c r="C51" s="27"/>
      <c r="D51" s="26" t="s">
        <v>10</v>
      </c>
      <c r="E51" s="27"/>
      <c r="F51" s="26" t="s">
        <v>11</v>
      </c>
      <c r="G51" s="27"/>
    </row>
    <row r="52" spans="1:7" ht="30.75" customHeight="1">
      <c r="A52" s="9">
        <v>1</v>
      </c>
      <c r="B52" s="35" t="s">
        <v>136</v>
      </c>
      <c r="C52" s="35"/>
      <c r="D52" s="34" t="s">
        <v>12</v>
      </c>
      <c r="E52" s="34"/>
      <c r="F52" s="36">
        <f>0.58*H4*C6</f>
        <v>11456.159999999998</v>
      </c>
      <c r="G52" s="36"/>
    </row>
    <row r="53" spans="1:7" ht="31.5" customHeight="1">
      <c r="A53" s="9">
        <v>2</v>
      </c>
      <c r="B53" s="35" t="s">
        <v>13</v>
      </c>
      <c r="C53" s="35"/>
      <c r="D53" s="34" t="s">
        <v>12</v>
      </c>
      <c r="E53" s="34"/>
      <c r="F53" s="36">
        <f>1.82*H4*C6</f>
        <v>35948.639999999999</v>
      </c>
      <c r="G53" s="36"/>
    </row>
    <row r="54" spans="1:7">
      <c r="A54" s="13">
        <v>3</v>
      </c>
      <c r="B54" s="35" t="s">
        <v>14</v>
      </c>
      <c r="C54" s="35"/>
      <c r="D54" s="34" t="s">
        <v>15</v>
      </c>
      <c r="E54" s="34"/>
      <c r="F54" s="36">
        <f>0.16*H4*C6</f>
        <v>3160.3199999999997</v>
      </c>
      <c r="G54" s="36"/>
    </row>
    <row r="55" spans="1:7" ht="67.5" customHeight="1">
      <c r="A55" s="13">
        <v>4</v>
      </c>
      <c r="B55" s="35" t="s">
        <v>16</v>
      </c>
      <c r="C55" s="35"/>
      <c r="D55" s="26" t="s">
        <v>137</v>
      </c>
      <c r="E55" s="27"/>
      <c r="F55" s="36">
        <f>0.84*H4*C6</f>
        <v>16591.68</v>
      </c>
      <c r="G55" s="36"/>
    </row>
    <row r="56" spans="1:7" ht="61.5" customHeight="1">
      <c r="A56" s="13">
        <v>5</v>
      </c>
      <c r="B56" s="35" t="s">
        <v>17</v>
      </c>
      <c r="C56" s="35"/>
      <c r="D56" s="34" t="s">
        <v>18</v>
      </c>
      <c r="E56" s="34"/>
      <c r="F56" s="36">
        <f>1.11*H4*C6</f>
        <v>21924.720000000001</v>
      </c>
      <c r="G56" s="36"/>
    </row>
    <row r="57" spans="1:7" ht="29.25" customHeight="1">
      <c r="A57" s="13">
        <v>6</v>
      </c>
      <c r="B57" s="35" t="s">
        <v>19</v>
      </c>
      <c r="C57" s="35"/>
      <c r="D57" s="34" t="s">
        <v>64</v>
      </c>
      <c r="E57" s="34"/>
      <c r="F57" s="36"/>
      <c r="G57" s="36"/>
    </row>
    <row r="58" spans="1:7" ht="29.25" customHeight="1">
      <c r="A58" s="13">
        <v>7</v>
      </c>
      <c r="B58" s="35" t="s">
        <v>20</v>
      </c>
      <c r="C58" s="35"/>
      <c r="D58" s="26" t="s">
        <v>64</v>
      </c>
      <c r="E58" s="27"/>
      <c r="F58" s="36">
        <f>2.35*7*C6</f>
        <v>27076.699999999997</v>
      </c>
      <c r="G58" s="36"/>
    </row>
    <row r="59" spans="1:7" ht="47.25" customHeight="1">
      <c r="A59" s="13">
        <v>8</v>
      </c>
      <c r="B59" s="35" t="s">
        <v>21</v>
      </c>
      <c r="C59" s="35"/>
      <c r="D59" s="26" t="s">
        <v>72</v>
      </c>
      <c r="E59" s="27"/>
      <c r="F59" s="36">
        <f>0.28*H4*C6</f>
        <v>5530.56</v>
      </c>
      <c r="G59" s="36"/>
    </row>
    <row r="60" spans="1:7" ht="31.5" customHeight="1">
      <c r="A60" s="9"/>
      <c r="B60" s="35" t="s">
        <v>22</v>
      </c>
      <c r="C60" s="35"/>
      <c r="D60" s="34"/>
      <c r="E60" s="34"/>
      <c r="F60" s="36">
        <f>SUM(F52:G59)</f>
        <v>121688.77999999998</v>
      </c>
      <c r="G60" s="36"/>
    </row>
    <row r="62" spans="1:7">
      <c r="A62" s="1" t="s">
        <v>23</v>
      </c>
    </row>
    <row r="64" spans="1:7" ht="56.25" customHeight="1">
      <c r="A64" s="9" t="s">
        <v>8</v>
      </c>
      <c r="B64" s="34" t="s">
        <v>24</v>
      </c>
      <c r="C64" s="34"/>
      <c r="D64" s="26" t="s">
        <v>25</v>
      </c>
      <c r="E64" s="27"/>
      <c r="F64" s="26" t="s">
        <v>26</v>
      </c>
      <c r="G64" s="27"/>
    </row>
    <row r="65" spans="1:7">
      <c r="A65" s="9">
        <v>1</v>
      </c>
      <c r="B65" s="28" t="s">
        <v>107</v>
      </c>
      <c r="C65" s="28"/>
      <c r="D65" s="31" t="s">
        <v>108</v>
      </c>
      <c r="E65" s="31"/>
      <c r="F65" s="32">
        <v>1457.43</v>
      </c>
      <c r="G65" s="33"/>
    </row>
    <row r="66" spans="1:7" ht="30.75" customHeight="1">
      <c r="A66" s="9">
        <v>2</v>
      </c>
      <c r="B66" s="28" t="s">
        <v>109</v>
      </c>
      <c r="C66" s="28"/>
      <c r="D66" s="31" t="s">
        <v>108</v>
      </c>
      <c r="E66" s="31"/>
      <c r="F66" s="32">
        <v>3397.92</v>
      </c>
      <c r="G66" s="33"/>
    </row>
    <row r="67" spans="1:7" ht="30.75" customHeight="1">
      <c r="A67" s="11">
        <v>3</v>
      </c>
      <c r="B67" s="28" t="s">
        <v>110</v>
      </c>
      <c r="C67" s="28"/>
      <c r="D67" s="31" t="s">
        <v>111</v>
      </c>
      <c r="E67" s="31"/>
      <c r="F67" s="32">
        <v>1052.03</v>
      </c>
      <c r="G67" s="33"/>
    </row>
    <row r="68" spans="1:7">
      <c r="A68" s="11">
        <v>4</v>
      </c>
      <c r="B68" s="28" t="s">
        <v>112</v>
      </c>
      <c r="C68" s="28"/>
      <c r="D68" s="31" t="s">
        <v>111</v>
      </c>
      <c r="E68" s="31"/>
      <c r="F68" s="32">
        <v>737.99</v>
      </c>
      <c r="G68" s="33"/>
    </row>
    <row r="69" spans="1:7" ht="33" customHeight="1">
      <c r="A69" s="11">
        <v>5</v>
      </c>
      <c r="B69" s="28" t="s">
        <v>113</v>
      </c>
      <c r="C69" s="28"/>
      <c r="D69" s="31" t="s">
        <v>111</v>
      </c>
      <c r="E69" s="31"/>
      <c r="F69" s="32">
        <v>569.76</v>
      </c>
      <c r="G69" s="33"/>
    </row>
    <row r="70" spans="1:7" ht="30.75" customHeight="1">
      <c r="A70" s="11">
        <v>6</v>
      </c>
      <c r="B70" s="28" t="s">
        <v>116</v>
      </c>
      <c r="C70" s="28"/>
      <c r="D70" s="31" t="s">
        <v>117</v>
      </c>
      <c r="E70" s="31"/>
      <c r="F70" s="32">
        <v>1865.26</v>
      </c>
      <c r="G70" s="33"/>
    </row>
    <row r="71" spans="1:7" ht="31.5" customHeight="1">
      <c r="A71" s="11">
        <v>7</v>
      </c>
      <c r="B71" s="28" t="s">
        <v>118</v>
      </c>
      <c r="C71" s="28"/>
      <c r="D71" s="31" t="s">
        <v>117</v>
      </c>
      <c r="E71" s="31"/>
      <c r="F71" s="32">
        <v>3730.52</v>
      </c>
      <c r="G71" s="33"/>
    </row>
    <row r="72" spans="1:7">
      <c r="A72" s="11">
        <v>8</v>
      </c>
      <c r="B72" s="28" t="s">
        <v>119</v>
      </c>
      <c r="C72" s="28"/>
      <c r="D72" s="31" t="s">
        <v>117</v>
      </c>
      <c r="E72" s="31"/>
      <c r="F72" s="32">
        <v>1827.96</v>
      </c>
      <c r="G72" s="33"/>
    </row>
    <row r="73" spans="1:7" ht="30" customHeight="1">
      <c r="A73" s="11">
        <v>9</v>
      </c>
      <c r="B73" s="28" t="s">
        <v>120</v>
      </c>
      <c r="C73" s="28"/>
      <c r="D73" s="31" t="s">
        <v>121</v>
      </c>
      <c r="E73" s="31"/>
      <c r="F73" s="32">
        <v>641.70000000000005</v>
      </c>
      <c r="G73" s="33"/>
    </row>
    <row r="74" spans="1:7" ht="33" customHeight="1">
      <c r="A74" s="11">
        <v>10</v>
      </c>
      <c r="B74" s="28" t="s">
        <v>122</v>
      </c>
      <c r="C74" s="28"/>
      <c r="D74" s="31" t="s">
        <v>123</v>
      </c>
      <c r="E74" s="31"/>
      <c r="F74" s="32">
        <v>184.73</v>
      </c>
      <c r="G74" s="33"/>
    </row>
    <row r="75" spans="1:7" ht="33.75" customHeight="1">
      <c r="A75" s="11">
        <v>11</v>
      </c>
      <c r="B75" s="28" t="s">
        <v>127</v>
      </c>
      <c r="C75" s="28"/>
      <c r="D75" s="31" t="s">
        <v>128</v>
      </c>
      <c r="E75" s="31"/>
      <c r="F75" s="32">
        <v>5703</v>
      </c>
      <c r="G75" s="33"/>
    </row>
    <row r="76" spans="1:7">
      <c r="A76" s="11">
        <v>12</v>
      </c>
      <c r="B76" s="28" t="s">
        <v>129</v>
      </c>
      <c r="C76" s="28"/>
      <c r="D76" s="31" t="s">
        <v>128</v>
      </c>
      <c r="E76" s="31"/>
      <c r="F76" s="32">
        <v>1748</v>
      </c>
      <c r="G76" s="33"/>
    </row>
    <row r="77" spans="1:7" ht="45" customHeight="1">
      <c r="A77" s="11">
        <v>13</v>
      </c>
      <c r="B77" s="28" t="s">
        <v>132</v>
      </c>
      <c r="C77" s="28"/>
      <c r="D77" s="31" t="s">
        <v>128</v>
      </c>
      <c r="E77" s="31"/>
      <c r="F77" s="32">
        <v>996.89</v>
      </c>
      <c r="G77" s="33"/>
    </row>
    <row r="78" spans="1:7" ht="42" customHeight="1">
      <c r="A78" s="11">
        <v>14</v>
      </c>
      <c r="B78" s="28" t="s">
        <v>133</v>
      </c>
      <c r="C78" s="28"/>
      <c r="D78" s="31" t="s">
        <v>134</v>
      </c>
      <c r="E78" s="31"/>
      <c r="F78" s="32">
        <v>1383.72</v>
      </c>
      <c r="G78" s="33"/>
    </row>
    <row r="79" spans="1:7" ht="41.25" customHeight="1">
      <c r="A79" s="17">
        <v>15</v>
      </c>
      <c r="B79" s="28" t="s">
        <v>113</v>
      </c>
      <c r="C79" s="28"/>
      <c r="D79" s="31" t="s">
        <v>134</v>
      </c>
      <c r="E79" s="31"/>
      <c r="F79" s="32">
        <v>1069.6300000000001</v>
      </c>
      <c r="G79" s="33"/>
    </row>
    <row r="80" spans="1:7" ht="51" customHeight="1">
      <c r="A80" s="17">
        <v>16</v>
      </c>
      <c r="B80" s="28" t="s">
        <v>135</v>
      </c>
      <c r="C80" s="28"/>
      <c r="D80" s="31" t="s">
        <v>134</v>
      </c>
      <c r="E80" s="31"/>
      <c r="F80" s="32">
        <v>1263.23</v>
      </c>
      <c r="G80" s="33"/>
    </row>
    <row r="81" spans="1:7" ht="45.75" customHeight="1">
      <c r="A81" s="9"/>
      <c r="B81" s="24" t="s">
        <v>70</v>
      </c>
      <c r="C81" s="25"/>
      <c r="D81" s="26"/>
      <c r="E81" s="27"/>
      <c r="F81" s="29">
        <f>SUM(F65:G80)</f>
        <v>27629.77</v>
      </c>
      <c r="G81" s="27"/>
    </row>
    <row r="83" spans="1:7">
      <c r="A83" s="1" t="s">
        <v>27</v>
      </c>
      <c r="D83" s="7">
        <f>3.4*H4*C6</f>
        <v>67156.799999999988</v>
      </c>
      <c r="E83" s="1" t="s">
        <v>28</v>
      </c>
    </row>
    <row r="84" spans="1:7">
      <c r="A84" s="1" t="s">
        <v>29</v>
      </c>
      <c r="D84" s="7">
        <f>F88*5.3%</f>
        <v>14592.309269999998</v>
      </c>
      <c r="E84" s="1" t="s">
        <v>28</v>
      </c>
    </row>
    <row r="86" spans="1:7">
      <c r="A86" s="1" t="s">
        <v>41</v>
      </c>
    </row>
    <row r="87" spans="1:7">
      <c r="A87" s="1" t="s">
        <v>130</v>
      </c>
    </row>
    <row r="88" spans="1:7">
      <c r="B88" s="1" t="s">
        <v>40</v>
      </c>
      <c r="F88" s="7">
        <f>143794.62+131531.97</f>
        <v>275326.58999999997</v>
      </c>
      <c r="G88" s="1" t="s">
        <v>28</v>
      </c>
    </row>
    <row r="90" spans="1:7">
      <c r="A90" s="1" t="s">
        <v>131</v>
      </c>
    </row>
    <row r="91" spans="1:7">
      <c r="B91" s="1" t="s">
        <v>39</v>
      </c>
      <c r="F91" s="7">
        <f>F60+F81+D83</f>
        <v>216475.34999999998</v>
      </c>
      <c r="G91" s="1" t="s">
        <v>28</v>
      </c>
    </row>
    <row r="93" spans="1:7" ht="30" customHeight="1">
      <c r="A93" s="1" t="s">
        <v>30</v>
      </c>
    </row>
    <row r="94" spans="1:7" ht="32.25" customHeight="1"/>
    <row r="95" spans="1:7" ht="28.5" customHeight="1">
      <c r="A95" s="8" t="s">
        <v>31</v>
      </c>
      <c r="B95" s="30" t="s">
        <v>32</v>
      </c>
      <c r="C95" s="30"/>
      <c r="D95" s="8" t="s">
        <v>33</v>
      </c>
      <c r="E95" s="30" t="s">
        <v>34</v>
      </c>
      <c r="F95" s="30"/>
      <c r="G95" s="8" t="s">
        <v>35</v>
      </c>
    </row>
    <row r="96" spans="1:7" ht="33.75" customHeight="1">
      <c r="A96" s="23" t="s">
        <v>36</v>
      </c>
      <c r="B96" s="22" t="s">
        <v>54</v>
      </c>
      <c r="C96" s="22"/>
      <c r="D96" s="10">
        <v>4</v>
      </c>
      <c r="E96" s="22" t="s">
        <v>56</v>
      </c>
      <c r="F96" s="22"/>
      <c r="G96" s="10">
        <v>4</v>
      </c>
    </row>
    <row r="97" spans="1:7" ht="43.5" customHeight="1">
      <c r="A97" s="23"/>
      <c r="B97" s="22" t="s">
        <v>42</v>
      </c>
      <c r="C97" s="22"/>
      <c r="D97" s="10">
        <v>1</v>
      </c>
      <c r="E97" s="22" t="s">
        <v>56</v>
      </c>
      <c r="F97" s="22"/>
      <c r="G97" s="10">
        <v>1</v>
      </c>
    </row>
    <row r="98" spans="1:7" ht="69" customHeight="1">
      <c r="A98" s="23"/>
      <c r="B98" s="22" t="s">
        <v>43</v>
      </c>
      <c r="C98" s="22"/>
      <c r="D98" s="10"/>
      <c r="E98" s="22" t="s">
        <v>56</v>
      </c>
      <c r="F98" s="22"/>
      <c r="G98" s="10"/>
    </row>
    <row r="99" spans="1:7" ht="37.5" customHeight="1">
      <c r="A99" s="10" t="s">
        <v>44</v>
      </c>
      <c r="B99" s="22" t="s">
        <v>45</v>
      </c>
      <c r="C99" s="22"/>
      <c r="D99" s="10"/>
      <c r="E99" s="22" t="s">
        <v>57</v>
      </c>
      <c r="F99" s="22"/>
      <c r="G99" s="10"/>
    </row>
    <row r="100" spans="1:7" ht="60" customHeight="1">
      <c r="A100" s="23" t="s">
        <v>46</v>
      </c>
      <c r="B100" s="22" t="s">
        <v>55</v>
      </c>
      <c r="C100" s="22"/>
      <c r="D100" s="10">
        <v>4</v>
      </c>
      <c r="E100" s="22" t="s">
        <v>58</v>
      </c>
      <c r="F100" s="22"/>
      <c r="G100" s="10">
        <v>4</v>
      </c>
    </row>
    <row r="101" spans="1:7" ht="59.25" customHeight="1">
      <c r="A101" s="23"/>
      <c r="B101" s="22" t="s">
        <v>47</v>
      </c>
      <c r="C101" s="22"/>
      <c r="D101" s="10"/>
      <c r="E101" s="22" t="s">
        <v>59</v>
      </c>
      <c r="F101" s="22"/>
      <c r="G101" s="10"/>
    </row>
    <row r="102" spans="1:7" ht="42.75" customHeight="1">
      <c r="A102" s="23"/>
      <c r="B102" s="22" t="s">
        <v>51</v>
      </c>
      <c r="C102" s="22"/>
      <c r="D102" s="10">
        <v>12</v>
      </c>
      <c r="E102" s="22" t="s">
        <v>60</v>
      </c>
      <c r="F102" s="22"/>
      <c r="G102" s="10">
        <v>12</v>
      </c>
    </row>
    <row r="103" spans="1:7" ht="36" customHeight="1">
      <c r="A103" s="23"/>
      <c r="B103" s="22" t="s">
        <v>52</v>
      </c>
      <c r="C103" s="22"/>
      <c r="D103" s="10">
        <v>1</v>
      </c>
      <c r="E103" s="22" t="s">
        <v>61</v>
      </c>
      <c r="F103" s="22"/>
      <c r="G103" s="10">
        <v>1</v>
      </c>
    </row>
    <row r="104" spans="1:7">
      <c r="A104" s="23"/>
      <c r="B104" s="22" t="s">
        <v>53</v>
      </c>
      <c r="C104" s="22"/>
      <c r="D104" s="10"/>
      <c r="E104" s="22" t="s">
        <v>62</v>
      </c>
      <c r="F104" s="22"/>
      <c r="G104" s="10"/>
    </row>
    <row r="105" spans="1:7">
      <c r="A105" s="23"/>
      <c r="B105" s="22" t="s">
        <v>48</v>
      </c>
      <c r="C105" s="22"/>
      <c r="D105" s="10"/>
      <c r="E105" s="22" t="s">
        <v>63</v>
      </c>
      <c r="F105" s="22"/>
      <c r="G105" s="10"/>
    </row>
    <row r="106" spans="1:7">
      <c r="A106" s="23"/>
      <c r="B106" s="22" t="s">
        <v>49</v>
      </c>
      <c r="C106" s="22"/>
      <c r="D106" s="10"/>
      <c r="E106" s="22" t="s">
        <v>58</v>
      </c>
      <c r="F106" s="22"/>
      <c r="G106" s="10"/>
    </row>
    <row r="107" spans="1:7">
      <c r="A107" s="23"/>
      <c r="B107" s="22" t="s">
        <v>50</v>
      </c>
      <c r="C107" s="22"/>
      <c r="D107" s="10">
        <v>3</v>
      </c>
      <c r="E107" s="22"/>
      <c r="F107" s="22"/>
      <c r="G107" s="10">
        <v>3</v>
      </c>
    </row>
    <row r="110" spans="1:7">
      <c r="A110" s="1" t="s">
        <v>66</v>
      </c>
      <c r="F110" s="1" t="s">
        <v>65</v>
      </c>
    </row>
    <row r="112" spans="1:7">
      <c r="A112" s="1" t="s">
        <v>69</v>
      </c>
      <c r="F11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8">
    <mergeCell ref="A42:A43"/>
    <mergeCell ref="F42:F43"/>
    <mergeCell ref="G42:G43"/>
    <mergeCell ref="A44:A45"/>
    <mergeCell ref="F44:F45"/>
    <mergeCell ref="G44:G4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1:G1"/>
    <mergeCell ref="A2:G2"/>
    <mergeCell ref="A3:G3"/>
    <mergeCell ref="A4:G4"/>
    <mergeCell ref="B51:C51"/>
    <mergeCell ref="D51:E51"/>
    <mergeCell ref="F51:G51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A17:D17"/>
    <mergeCell ref="E17:F17"/>
    <mergeCell ref="A18:D18"/>
    <mergeCell ref="E18:F18"/>
    <mergeCell ref="A19:D19"/>
    <mergeCell ref="E19:F19"/>
    <mergeCell ref="C26:D26"/>
    <mergeCell ref="E26:F26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9:C59"/>
    <mergeCell ref="D59:E59"/>
    <mergeCell ref="F59:G59"/>
    <mergeCell ref="B60:C60"/>
    <mergeCell ref="D60:E60"/>
    <mergeCell ref="F60:G60"/>
    <mergeCell ref="D65:E65"/>
    <mergeCell ref="D66:E66"/>
    <mergeCell ref="D67:E67"/>
    <mergeCell ref="F65:G65"/>
    <mergeCell ref="F66:G66"/>
    <mergeCell ref="F67:G67"/>
    <mergeCell ref="B68:C68"/>
    <mergeCell ref="B69:C69"/>
    <mergeCell ref="B70:C70"/>
    <mergeCell ref="B71:C71"/>
    <mergeCell ref="B72:C72"/>
    <mergeCell ref="B73:C73"/>
    <mergeCell ref="B64:C64"/>
    <mergeCell ref="D64:E64"/>
    <mergeCell ref="F64:G64"/>
    <mergeCell ref="B65:C65"/>
    <mergeCell ref="B66:C66"/>
    <mergeCell ref="B67:C67"/>
    <mergeCell ref="D68:E68"/>
    <mergeCell ref="D69:E69"/>
    <mergeCell ref="D70:E70"/>
    <mergeCell ref="D71:E71"/>
    <mergeCell ref="D72:E72"/>
    <mergeCell ref="D73:E73"/>
    <mergeCell ref="F68:G68"/>
    <mergeCell ref="F69:G69"/>
    <mergeCell ref="F70:G70"/>
    <mergeCell ref="F71:G71"/>
    <mergeCell ref="F72:G72"/>
    <mergeCell ref="F73:G73"/>
    <mergeCell ref="B79:C79"/>
    <mergeCell ref="B80:C80"/>
    <mergeCell ref="B74:C74"/>
    <mergeCell ref="B75:C75"/>
    <mergeCell ref="B76:C76"/>
    <mergeCell ref="B77:C77"/>
    <mergeCell ref="B78:C78"/>
    <mergeCell ref="F81:G81"/>
    <mergeCell ref="B95:C95"/>
    <mergeCell ref="E95:F95"/>
    <mergeCell ref="D77:E77"/>
    <mergeCell ref="D78:E78"/>
    <mergeCell ref="D79:E79"/>
    <mergeCell ref="D80:E80"/>
    <mergeCell ref="D74:E74"/>
    <mergeCell ref="D75:E75"/>
    <mergeCell ref="D76:E76"/>
    <mergeCell ref="F77:G77"/>
    <mergeCell ref="F78:G78"/>
    <mergeCell ref="F79:G79"/>
    <mergeCell ref="F80:G80"/>
    <mergeCell ref="F74:G74"/>
    <mergeCell ref="F75:G75"/>
    <mergeCell ref="F76:G76"/>
    <mergeCell ref="A96:A98"/>
    <mergeCell ref="B96:C96"/>
    <mergeCell ref="E96:F96"/>
    <mergeCell ref="B97:C97"/>
    <mergeCell ref="E97:F97"/>
    <mergeCell ref="B98:C98"/>
    <mergeCell ref="E98:F98"/>
    <mergeCell ref="B81:C81"/>
    <mergeCell ref="D81:E81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2015-03-10T13:54:44Z</dcterms:modified>
</cp:coreProperties>
</file>