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86" i="11"/>
  <c r="D82" s="1"/>
  <c r="F53"/>
  <c r="F48"/>
  <c r="F47"/>
  <c r="F49"/>
  <c r="E41"/>
  <c r="D41"/>
  <c r="B40"/>
  <c r="B39"/>
  <c r="B38"/>
  <c r="B37"/>
  <c r="B36"/>
  <c r="B35"/>
  <c r="B34"/>
  <c r="B33"/>
  <c r="D8"/>
  <c r="C6" s="1"/>
  <c r="F50" s="1"/>
  <c r="D81" l="1"/>
  <c r="F51"/>
  <c r="F54"/>
  <c r="F79"/>
  <c r="F55" l="1"/>
  <c r="F89" s="1"/>
</calcChain>
</file>

<file path=xl/sharedStrings.xml><?xml version="1.0" encoding="utf-8"?>
<sst xmlns="http://schemas.openxmlformats.org/spreadsheetml/2006/main" count="164" uniqueCount="136">
  <si>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</si>
  <si>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</si>
  <si>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</si>
  <si>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</si>
  <si>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</si>
  <si>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</si>
  <si>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</si>
  <si>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</si>
  <si>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</si>
  <si>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</si>
  <si>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</si>
  <si>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</si>
  <si>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</si>
  <si>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</si>
  <si>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</si>
  <si>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</si>
  <si>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</si>
  <si>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</si>
  <si>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</si>
  <si>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</si>
  <si>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</si>
  <si>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</si>
  <si>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</si>
  <si>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</si>
  <si>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</si>
  <si>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</si>
  <si>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</si>
  <si>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</si>
  <si>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</si>
  <si>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</si>
  <si>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</si>
  <si>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</si>
  <si>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</si>
  <si>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</si>
  <si>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</si>
  <si>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</si>
  <si>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</si>
  <si>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</si>
  <si>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</si>
  <si>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</si>
  <si>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</si>
  <si>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</si>
  <si>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</si>
  <si>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</si>
  <si>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</si>
  <si>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</si>
  <si>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</si>
  <si>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</si>
  <si>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</si>
  <si>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</si>
  <si>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</si>
  <si>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</si>
  <si>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</si>
  <si>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</si>
  <si>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</si>
  <si>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</si>
  <si>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</si>
  <si>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</si>
  <si>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</si>
  <si>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</si>
  <si>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</si>
  <si>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</si>
  <si>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</si>
  <si>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</si>
  <si>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</si>
  <si>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</si>
  <si>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</si>
  <si>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</si>
  <si>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</si>
  <si>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</si>
  <si>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</si>
  <si>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9 по улице Красногвардейская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</si>
  <si>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</si>
  <si>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</si>
  <si>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</si>
  <si>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</si>
  <si>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</si>
  <si>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</si>
  <si>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</si>
  <si>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</si>
  <si>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</si>
  <si>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</si>
  <si>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</si>
  <si>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</si>
  <si>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</si>
  <si>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</si>
  <si>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</si>
  <si>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</si>
  <si>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</si>
  <si>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</si>
  <si>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</si>
  <si>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</si>
  <si>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</si>
  <si>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</si>
  <si>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</si>
  <si>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 xml:space="preserve">328 от 24.12.08г. </t>
  </si>
  <si>
    <t>01.10.2009г</t>
  </si>
  <si>
    <t>21.06.2013г.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</si>
  <si>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</si>
  <si>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</si>
  <si>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</si>
  <si>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</si>
  <si>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Ремонт освещения под.№2</t>
  </si>
  <si>
    <t>Февраль</t>
  </si>
  <si>
    <t>Ограждение участков схода снега и сосулек с крыш</t>
  </si>
  <si>
    <t>Прочистка и ремонт стояка канализации кв.54</t>
  </si>
  <si>
    <t>Апрель</t>
  </si>
  <si>
    <t>Ремонт щита этажного, замена автоматов</t>
  </si>
  <si>
    <t>Замена патрона кв.23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</si>
  <si>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</si>
  <si>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</si>
  <si>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Ремонт освещения площадок у входных дверей</t>
  </si>
  <si>
    <t>Май</t>
  </si>
  <si>
    <t>Ремонт освещения площадки под.№4</t>
  </si>
  <si>
    <t>Восстановление очистного кармана под дым.каналом</t>
  </si>
  <si>
    <t>Прочистка стояка канализации кв.22</t>
  </si>
  <si>
    <t>Июнь</t>
  </si>
  <si>
    <t>Ремонт стояка канализации кв.27</t>
  </si>
  <si>
    <t xml:space="preserve">Ремонт освещения площадок  </t>
  </si>
  <si>
    <t>Июль</t>
  </si>
  <si>
    <t>Заполнение системы отопления</t>
  </si>
  <si>
    <t>Сентябрь</t>
  </si>
  <si>
    <t>Замена стояка ХВ кв.23</t>
  </si>
  <si>
    <t>Октябрь</t>
  </si>
  <si>
    <t>Наладка циркуляции системы отопления</t>
  </si>
  <si>
    <t>Замена участка стояка отопления кв.23</t>
  </si>
  <si>
    <t>Замена участка стояка отопления кв.37</t>
  </si>
  <si>
    <t>Замена стояка отопления кв.71</t>
  </si>
  <si>
    <t>Ремонт силовой сборки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</si>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</sst>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topLeftCell="A82" workbookViewId="0">
      <selection activeCell="E90" sqref="E90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22" t="s">
        <v>0</v>
      </c>
      <c r="B1" s="22"/>
      <c r="C1" s="22"/>
      <c r="D1" s="22"/>
      <c r="E1" s="22"/>
      <c r="F1" s="22"/>
      <c r="G1" s="22"/>
    </row>
    <row r="2" spans="1:8">
      <c r="A2" s="22" t="s">
        <v>5</v>
      </c>
      <c r="B2" s="22"/>
      <c r="C2" s="22"/>
      <c r="D2" s="22"/>
      <c r="E2" s="22"/>
      <c r="F2" s="22"/>
      <c r="G2" s="22"/>
    </row>
    <row r="3" spans="1:8">
      <c r="A3" s="22" t="s">
        <v>71</v>
      </c>
      <c r="B3" s="22"/>
      <c r="C3" s="22"/>
      <c r="D3" s="22"/>
      <c r="E3" s="22"/>
      <c r="F3" s="22"/>
      <c r="G3" s="22"/>
    </row>
    <row r="4" spans="1:8">
      <c r="A4" s="22" t="s">
        <v>101</v>
      </c>
      <c r="B4" s="22"/>
      <c r="C4" s="22"/>
      <c r="D4" s="22"/>
      <c r="E4" s="22"/>
      <c r="F4" s="22"/>
      <c r="G4" s="22"/>
      <c r="H4" s="12">
        <v>12</v>
      </c>
    </row>
    <row r="5" spans="1:8" ht="11.25" customHeight="1"/>
    <row r="6" spans="1:8">
      <c r="A6" s="1" t="s">
        <v>6</v>
      </c>
      <c r="C6" s="3">
        <f>D7+D8</f>
        <v>3167.1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3023.5</v>
      </c>
      <c r="E7" s="1" t="s">
        <v>2</v>
      </c>
    </row>
    <row r="8" spans="1:8">
      <c r="B8" s="1" t="s">
        <v>75</v>
      </c>
      <c r="C8" s="3"/>
      <c r="D8" s="1">
        <f>73.4+70.2</f>
        <v>143.60000000000002</v>
      </c>
      <c r="E8" s="1" t="s">
        <v>2</v>
      </c>
    </row>
    <row r="9" spans="1:8">
      <c r="A9" s="1" t="s">
        <v>76</v>
      </c>
      <c r="C9" s="1">
        <v>5</v>
      </c>
    </row>
    <row r="10" spans="1:8">
      <c r="A10" s="1" t="s">
        <v>77</v>
      </c>
      <c r="C10" s="1">
        <v>4</v>
      </c>
    </row>
    <row r="11" spans="1:8">
      <c r="A11" s="1" t="s">
        <v>78</v>
      </c>
      <c r="C11" s="1">
        <v>76</v>
      </c>
    </row>
    <row r="12" spans="1:8">
      <c r="A12" s="1" t="s">
        <v>79</v>
      </c>
      <c r="E12" s="1">
        <v>238.6</v>
      </c>
      <c r="F12" s="1" t="s">
        <v>2</v>
      </c>
    </row>
    <row r="13" spans="1:8">
      <c r="A13" s="1" t="s">
        <v>80</v>
      </c>
      <c r="D13" s="1">
        <v>1500</v>
      </c>
      <c r="E13" s="1" t="s">
        <v>2</v>
      </c>
    </row>
    <row r="15" spans="1:8">
      <c r="A15" s="1" t="s">
        <v>81</v>
      </c>
    </row>
    <row r="16" spans="1:8">
      <c r="A16" s="28" t="s">
        <v>82</v>
      </c>
      <c r="B16" s="28"/>
      <c r="C16" s="28"/>
      <c r="D16" s="28"/>
      <c r="E16" s="28" t="s">
        <v>83</v>
      </c>
      <c r="F16" s="28"/>
    </row>
    <row r="17" spans="1:10">
      <c r="A17" s="29" t="s">
        <v>84</v>
      </c>
      <c r="B17" s="29"/>
      <c r="C17" s="29"/>
      <c r="D17" s="29"/>
      <c r="E17" s="28" t="s">
        <v>97</v>
      </c>
      <c r="F17" s="28"/>
    </row>
    <row r="18" spans="1:10">
      <c r="A18" s="29" t="s">
        <v>85</v>
      </c>
      <c r="B18" s="29"/>
      <c r="C18" s="29"/>
      <c r="D18" s="29"/>
      <c r="E18" s="28" t="s">
        <v>96</v>
      </c>
      <c r="F18" s="28"/>
    </row>
    <row r="20" spans="1:10">
      <c r="A20" s="1" t="s">
        <v>86</v>
      </c>
    </row>
    <row r="21" spans="1:10" ht="31.5" customHeight="1">
      <c r="A21" s="30" t="s">
        <v>87</v>
      </c>
      <c r="B21" s="30"/>
      <c r="C21" s="30" t="s">
        <v>88</v>
      </c>
      <c r="D21" s="30"/>
      <c r="E21" s="30" t="s">
        <v>89</v>
      </c>
      <c r="F21" s="30"/>
    </row>
    <row r="22" spans="1:10">
      <c r="A22" s="14" t="s">
        <v>90</v>
      </c>
      <c r="B22" s="14"/>
      <c r="C22" s="28">
        <v>76</v>
      </c>
      <c r="D22" s="28"/>
      <c r="E22" s="28">
        <v>76</v>
      </c>
      <c r="F22" s="28"/>
    </row>
    <row r="23" spans="1:10">
      <c r="A23" s="14" t="s">
        <v>91</v>
      </c>
      <c r="B23" s="14"/>
      <c r="C23" s="28">
        <v>41</v>
      </c>
      <c r="D23" s="28"/>
      <c r="E23" s="28">
        <v>45</v>
      </c>
      <c r="F23" s="28"/>
    </row>
    <row r="25" spans="1:10">
      <c r="A25" s="1" t="s">
        <v>92</v>
      </c>
      <c r="C25" s="1" t="s">
        <v>95</v>
      </c>
    </row>
    <row r="27" spans="1:10">
      <c r="A27" s="1" t="s">
        <v>93</v>
      </c>
    </row>
    <row r="28" spans="1:10">
      <c r="B28" s="1" t="s">
        <v>129</v>
      </c>
      <c r="D28" s="15">
        <v>13.66</v>
      </c>
      <c r="E28" s="1" t="s">
        <v>94</v>
      </c>
    </row>
    <row r="29" spans="1:10">
      <c r="B29" s="1" t="s">
        <v>130</v>
      </c>
      <c r="D29" s="1">
        <v>12.08</v>
      </c>
      <c r="E29" s="1" t="s">
        <v>94</v>
      </c>
    </row>
    <row r="30" spans="1:10">
      <c r="B30" s="1" t="s">
        <v>131</v>
      </c>
      <c r="D30" s="1">
        <v>2.95</v>
      </c>
      <c r="E30" s="1" t="s">
        <v>94</v>
      </c>
    </row>
    <row r="31" spans="1:10" ht="21" customHeight="1">
      <c r="A31" s="1" t="s">
        <v>1</v>
      </c>
    </row>
    <row r="32" spans="1:10" ht="98.25" customHeight="1">
      <c r="A32" s="16" t="s">
        <v>3</v>
      </c>
      <c r="B32" s="17" t="s">
        <v>109</v>
      </c>
      <c r="C32" s="17" t="s">
        <v>110</v>
      </c>
      <c r="D32" s="16" t="s">
        <v>98</v>
      </c>
      <c r="E32" s="18" t="s">
        <v>4</v>
      </c>
      <c r="F32" s="40"/>
      <c r="G32" s="40"/>
      <c r="H32" s="2"/>
      <c r="I32" s="2"/>
      <c r="J32" s="2"/>
    </row>
    <row r="33" spans="1:7">
      <c r="A33" s="38" t="s">
        <v>37</v>
      </c>
      <c r="B33" s="5">
        <f>D33/C33</f>
        <v>44945.640677966105</v>
      </c>
      <c r="C33" s="6">
        <v>2.95</v>
      </c>
      <c r="D33" s="6">
        <v>132589.64000000001</v>
      </c>
      <c r="E33" s="6">
        <v>699.15</v>
      </c>
      <c r="F33" s="41"/>
      <c r="G33" s="41"/>
    </row>
    <row r="34" spans="1:7">
      <c r="A34" s="39"/>
      <c r="B34" s="5">
        <f>D34/C34</f>
        <v>42585.609120521178</v>
      </c>
      <c r="C34" s="6">
        <v>3.07</v>
      </c>
      <c r="D34" s="6">
        <v>130737.82</v>
      </c>
      <c r="E34" s="6"/>
      <c r="F34" s="41"/>
      <c r="G34" s="41"/>
    </row>
    <row r="35" spans="1:7">
      <c r="A35" s="38" t="s">
        <v>38</v>
      </c>
      <c r="B35" s="5">
        <f t="shared" ref="B35:B40" si="0">D35/C35</f>
        <v>205.19003154658111</v>
      </c>
      <c r="C35" s="6">
        <v>1502.54</v>
      </c>
      <c r="D35" s="6">
        <v>308306.23</v>
      </c>
      <c r="E35" s="6"/>
      <c r="F35" s="41"/>
      <c r="G35" s="41"/>
    </row>
    <row r="36" spans="1:7">
      <c r="A36" s="39"/>
      <c r="B36" s="5">
        <f t="shared" si="0"/>
        <v>148.26002383155651</v>
      </c>
      <c r="C36" s="6">
        <v>1577.74</v>
      </c>
      <c r="D36" s="6">
        <v>233915.77</v>
      </c>
      <c r="E36" s="6"/>
      <c r="F36" s="41"/>
      <c r="G36" s="41"/>
    </row>
    <row r="37" spans="1:7" ht="16.5" customHeight="1">
      <c r="A37" s="38" t="s">
        <v>99</v>
      </c>
      <c r="B37" s="5">
        <f t="shared" si="0"/>
        <v>4281.5513905683192</v>
      </c>
      <c r="C37" s="6">
        <v>16.54</v>
      </c>
      <c r="D37" s="6">
        <v>70816.86</v>
      </c>
      <c r="E37" s="6"/>
      <c r="F37" s="41"/>
      <c r="G37" s="41"/>
    </row>
    <row r="38" spans="1:7">
      <c r="A38" s="39"/>
      <c r="B38" s="5">
        <f t="shared" si="0"/>
        <v>4100.1152737752154</v>
      </c>
      <c r="C38" s="6">
        <v>17.350000000000001</v>
      </c>
      <c r="D38" s="6">
        <v>71137</v>
      </c>
      <c r="E38" s="6">
        <v>3266.53</v>
      </c>
      <c r="F38" s="41"/>
      <c r="G38" s="41"/>
    </row>
    <row r="39" spans="1:7" ht="16.5" customHeight="1">
      <c r="A39" s="38" t="s">
        <v>100</v>
      </c>
      <c r="B39" s="5">
        <f t="shared" si="0"/>
        <v>4281.5224887556224</v>
      </c>
      <c r="C39" s="6">
        <v>26.68</v>
      </c>
      <c r="D39" s="6">
        <v>114231.02</v>
      </c>
      <c r="E39" s="6"/>
      <c r="F39" s="41"/>
      <c r="G39" s="41"/>
    </row>
    <row r="40" spans="1:7">
      <c r="A40" s="39"/>
      <c r="B40" s="5">
        <f t="shared" si="0"/>
        <v>4073.5232383808097</v>
      </c>
      <c r="C40" s="6">
        <v>26.68</v>
      </c>
      <c r="D40" s="6">
        <v>108681.60000000001</v>
      </c>
      <c r="E40" s="6">
        <v>5023.1099999999997</v>
      </c>
      <c r="F40" s="41"/>
      <c r="G40" s="41"/>
    </row>
    <row r="41" spans="1:7">
      <c r="A41" s="4" t="s">
        <v>68</v>
      </c>
      <c r="B41" s="5"/>
      <c r="C41" s="6"/>
      <c r="D41" s="6">
        <f>SUM(D33:D40)</f>
        <v>1170415.94</v>
      </c>
      <c r="E41" s="6">
        <f>SUM(E33:E40)</f>
        <v>8988.7900000000009</v>
      </c>
      <c r="F41" s="42"/>
      <c r="G41" s="42"/>
    </row>
    <row r="42" spans="1:7" ht="6" customHeight="1"/>
    <row r="44" spans="1:7">
      <c r="A44" s="1" t="s">
        <v>7</v>
      </c>
    </row>
    <row r="46" spans="1:7" ht="64.5" customHeight="1">
      <c r="A46" s="9" t="s">
        <v>8</v>
      </c>
      <c r="B46" s="23" t="s">
        <v>9</v>
      </c>
      <c r="C46" s="24"/>
      <c r="D46" s="23" t="s">
        <v>10</v>
      </c>
      <c r="E46" s="24"/>
      <c r="F46" s="23" t="s">
        <v>11</v>
      </c>
      <c r="G46" s="24"/>
    </row>
    <row r="47" spans="1:7" ht="36" customHeight="1">
      <c r="A47" s="9">
        <v>1</v>
      </c>
      <c r="B47" s="25" t="s">
        <v>134</v>
      </c>
      <c r="C47" s="25"/>
      <c r="D47" s="26" t="s">
        <v>12</v>
      </c>
      <c r="E47" s="26"/>
      <c r="F47" s="27">
        <f>0.58*H4*D7</f>
        <v>21043.559999999998</v>
      </c>
      <c r="G47" s="27"/>
    </row>
    <row r="48" spans="1:7" ht="31.5" customHeight="1">
      <c r="A48" s="9">
        <v>2</v>
      </c>
      <c r="B48" s="25" t="s">
        <v>13</v>
      </c>
      <c r="C48" s="25"/>
      <c r="D48" s="26" t="s">
        <v>12</v>
      </c>
      <c r="E48" s="26"/>
      <c r="F48" s="27">
        <f>1.82*H4*D7</f>
        <v>66033.240000000005</v>
      </c>
      <c r="G48" s="27"/>
    </row>
    <row r="49" spans="1:7">
      <c r="A49" s="13">
        <v>3</v>
      </c>
      <c r="B49" s="25" t="s">
        <v>14</v>
      </c>
      <c r="C49" s="25"/>
      <c r="D49" s="26" t="s">
        <v>15</v>
      </c>
      <c r="E49" s="26"/>
      <c r="F49" s="27">
        <f>0.16*H4*D7</f>
        <v>5805.12</v>
      </c>
      <c r="G49" s="27"/>
    </row>
    <row r="50" spans="1:7" ht="72.75" customHeight="1">
      <c r="A50" s="13">
        <v>4</v>
      </c>
      <c r="B50" s="25" t="s">
        <v>16</v>
      </c>
      <c r="C50" s="25"/>
      <c r="D50" s="23" t="s">
        <v>135</v>
      </c>
      <c r="E50" s="24"/>
      <c r="F50" s="27">
        <f>0.84*H4*C6</f>
        <v>31924.367999999999</v>
      </c>
      <c r="G50" s="27"/>
    </row>
    <row r="51" spans="1:7" ht="58.5" customHeight="1">
      <c r="A51" s="13">
        <v>5</v>
      </c>
      <c r="B51" s="25" t="s">
        <v>17</v>
      </c>
      <c r="C51" s="25"/>
      <c r="D51" s="26" t="s">
        <v>18</v>
      </c>
      <c r="E51" s="26"/>
      <c r="F51" s="27">
        <f>1.11*H4*C6</f>
        <v>42185.771999999997</v>
      </c>
      <c r="G51" s="27"/>
    </row>
    <row r="52" spans="1:7" ht="29.25" customHeight="1">
      <c r="A52" s="13">
        <v>6</v>
      </c>
      <c r="B52" s="25" t="s">
        <v>19</v>
      </c>
      <c r="C52" s="25"/>
      <c r="D52" s="26" t="s">
        <v>64</v>
      </c>
      <c r="E52" s="26"/>
      <c r="F52" s="27"/>
      <c r="G52" s="27"/>
    </row>
    <row r="53" spans="1:7" ht="29.25" customHeight="1">
      <c r="A53" s="13">
        <v>7</v>
      </c>
      <c r="B53" s="25" t="s">
        <v>20</v>
      </c>
      <c r="C53" s="25"/>
      <c r="D53" s="23" t="s">
        <v>64</v>
      </c>
      <c r="E53" s="24"/>
      <c r="F53" s="27">
        <f>2.35*7*D7</f>
        <v>49736.574999999997</v>
      </c>
      <c r="G53" s="27"/>
    </row>
    <row r="54" spans="1:7" ht="47.25" customHeight="1">
      <c r="A54" s="13">
        <v>8</v>
      </c>
      <c r="B54" s="25" t="s">
        <v>21</v>
      </c>
      <c r="C54" s="25"/>
      <c r="D54" s="23" t="s">
        <v>72</v>
      </c>
      <c r="E54" s="24"/>
      <c r="F54" s="27">
        <f>0.28*H4*C6</f>
        <v>10641.456</v>
      </c>
      <c r="G54" s="27"/>
    </row>
    <row r="55" spans="1:7" ht="31.5" customHeight="1">
      <c r="A55" s="9"/>
      <c r="B55" s="25" t="s">
        <v>22</v>
      </c>
      <c r="C55" s="25"/>
      <c r="D55" s="26"/>
      <c r="E55" s="26"/>
      <c r="F55" s="27">
        <f>SUM(F47:G54)</f>
        <v>227370.09100000001</v>
      </c>
      <c r="G55" s="27"/>
    </row>
    <row r="57" spans="1:7">
      <c r="A57" s="1" t="s">
        <v>23</v>
      </c>
    </row>
    <row r="59" spans="1:7" ht="44.25" customHeight="1">
      <c r="A59" s="9" t="s">
        <v>8</v>
      </c>
      <c r="B59" s="26" t="s">
        <v>24</v>
      </c>
      <c r="C59" s="26"/>
      <c r="D59" s="23" t="s">
        <v>25</v>
      </c>
      <c r="E59" s="24"/>
      <c r="F59" s="23" t="s">
        <v>26</v>
      </c>
      <c r="G59" s="24"/>
    </row>
    <row r="60" spans="1:7">
      <c r="A60" s="9">
        <v>1</v>
      </c>
      <c r="B60" s="31" t="s">
        <v>102</v>
      </c>
      <c r="C60" s="31"/>
      <c r="D60" s="19" t="s">
        <v>103</v>
      </c>
      <c r="E60" s="19"/>
      <c r="F60" s="20">
        <v>453.36</v>
      </c>
      <c r="G60" s="21"/>
    </row>
    <row r="61" spans="1:7" ht="50.25" customHeight="1">
      <c r="A61" s="9">
        <v>2</v>
      </c>
      <c r="B61" s="31" t="s">
        <v>104</v>
      </c>
      <c r="C61" s="31"/>
      <c r="D61" s="19" t="s">
        <v>103</v>
      </c>
      <c r="E61" s="19"/>
      <c r="F61" s="20">
        <v>1697.17</v>
      </c>
      <c r="G61" s="21"/>
    </row>
    <row r="62" spans="1:7" ht="37.5" customHeight="1">
      <c r="A62" s="11">
        <v>3</v>
      </c>
      <c r="B62" s="31" t="s">
        <v>105</v>
      </c>
      <c r="C62" s="31"/>
      <c r="D62" s="19" t="s">
        <v>106</v>
      </c>
      <c r="E62" s="19"/>
      <c r="F62" s="20">
        <v>1329.44</v>
      </c>
      <c r="G62" s="21"/>
    </row>
    <row r="63" spans="1:7" ht="34.5" customHeight="1">
      <c r="A63" s="11">
        <v>4</v>
      </c>
      <c r="B63" s="31" t="s">
        <v>107</v>
      </c>
      <c r="C63" s="31"/>
      <c r="D63" s="19" t="s">
        <v>106</v>
      </c>
      <c r="E63" s="19"/>
      <c r="F63" s="20">
        <v>499.62</v>
      </c>
      <c r="G63" s="21"/>
    </row>
    <row r="64" spans="1:7">
      <c r="A64" s="11">
        <v>5</v>
      </c>
      <c r="B64" s="31" t="s">
        <v>108</v>
      </c>
      <c r="C64" s="31"/>
      <c r="D64" s="19" t="s">
        <v>106</v>
      </c>
      <c r="E64" s="19"/>
      <c r="F64" s="20">
        <v>468.78</v>
      </c>
      <c r="G64" s="21"/>
    </row>
    <row r="65" spans="1:7" ht="48" customHeight="1">
      <c r="A65" s="11">
        <v>6</v>
      </c>
      <c r="B65" s="31" t="s">
        <v>111</v>
      </c>
      <c r="C65" s="31"/>
      <c r="D65" s="19" t="s">
        <v>112</v>
      </c>
      <c r="E65" s="19"/>
      <c r="F65" s="20">
        <v>1104.31</v>
      </c>
      <c r="G65" s="21"/>
    </row>
    <row r="66" spans="1:7" ht="33" customHeight="1">
      <c r="A66" s="11">
        <v>7</v>
      </c>
      <c r="B66" s="31" t="s">
        <v>113</v>
      </c>
      <c r="C66" s="31"/>
      <c r="D66" s="19" t="s">
        <v>112</v>
      </c>
      <c r="E66" s="19"/>
      <c r="F66" s="20">
        <v>1138.6300000000001</v>
      </c>
      <c r="G66" s="21"/>
    </row>
    <row r="67" spans="1:7" ht="33" customHeight="1">
      <c r="A67" s="11">
        <v>8</v>
      </c>
      <c r="B67" s="31" t="s">
        <v>114</v>
      </c>
      <c r="C67" s="31"/>
      <c r="D67" s="19" t="s">
        <v>112</v>
      </c>
      <c r="E67" s="19"/>
      <c r="F67" s="20">
        <v>346.04</v>
      </c>
      <c r="G67" s="21"/>
    </row>
    <row r="68" spans="1:7" ht="33.75" customHeight="1">
      <c r="A68" s="11">
        <v>9</v>
      </c>
      <c r="B68" s="31" t="s">
        <v>115</v>
      </c>
      <c r="C68" s="31"/>
      <c r="D68" s="19" t="s">
        <v>116</v>
      </c>
      <c r="E68" s="19"/>
      <c r="F68" s="20">
        <v>1278.1400000000001</v>
      </c>
      <c r="G68" s="21"/>
    </row>
    <row r="69" spans="1:7" ht="32.25" customHeight="1">
      <c r="A69" s="11">
        <v>10</v>
      </c>
      <c r="B69" s="31" t="s">
        <v>117</v>
      </c>
      <c r="C69" s="31"/>
      <c r="D69" s="19" t="s">
        <v>116</v>
      </c>
      <c r="E69" s="19"/>
      <c r="F69" s="20">
        <v>639.07000000000005</v>
      </c>
      <c r="G69" s="21"/>
    </row>
    <row r="70" spans="1:7" ht="32.25" customHeight="1">
      <c r="A70" s="11">
        <v>11</v>
      </c>
      <c r="B70" s="31" t="s">
        <v>118</v>
      </c>
      <c r="C70" s="31"/>
      <c r="D70" s="19" t="s">
        <v>119</v>
      </c>
      <c r="E70" s="19"/>
      <c r="F70" s="20">
        <v>1001.76</v>
      </c>
      <c r="G70" s="21"/>
    </row>
    <row r="71" spans="1:7" ht="39" customHeight="1">
      <c r="A71" s="11">
        <v>12</v>
      </c>
      <c r="B71" s="31" t="s">
        <v>120</v>
      </c>
      <c r="C71" s="31"/>
      <c r="D71" s="19" t="s">
        <v>121</v>
      </c>
      <c r="E71" s="19"/>
      <c r="F71" s="20">
        <v>293.2</v>
      </c>
      <c r="G71" s="21"/>
    </row>
    <row r="72" spans="1:7">
      <c r="A72" s="11">
        <v>13</v>
      </c>
      <c r="B72" s="31" t="s">
        <v>122</v>
      </c>
      <c r="C72" s="31"/>
      <c r="D72" s="19" t="s">
        <v>121</v>
      </c>
      <c r="E72" s="19"/>
      <c r="F72" s="20">
        <v>3107.19</v>
      </c>
      <c r="G72" s="21"/>
    </row>
    <row r="73" spans="1:7" ht="30.75" customHeight="1">
      <c r="A73" s="11">
        <v>14</v>
      </c>
      <c r="B73" s="31" t="s">
        <v>120</v>
      </c>
      <c r="C73" s="31"/>
      <c r="D73" s="19" t="s">
        <v>123</v>
      </c>
      <c r="E73" s="19"/>
      <c r="F73" s="20">
        <v>160.11000000000001</v>
      </c>
      <c r="G73" s="21"/>
    </row>
    <row r="74" spans="1:7" ht="33" customHeight="1">
      <c r="A74" s="11">
        <v>15</v>
      </c>
      <c r="B74" s="31" t="s">
        <v>124</v>
      </c>
      <c r="C74" s="31"/>
      <c r="D74" s="19" t="s">
        <v>123</v>
      </c>
      <c r="E74" s="19"/>
      <c r="F74" s="20">
        <v>79.16</v>
      </c>
      <c r="G74" s="21"/>
    </row>
    <row r="75" spans="1:7" ht="32.25" customHeight="1">
      <c r="A75" s="11">
        <v>16</v>
      </c>
      <c r="B75" s="31" t="s">
        <v>125</v>
      </c>
      <c r="C75" s="31"/>
      <c r="D75" s="19" t="s">
        <v>123</v>
      </c>
      <c r="E75" s="19"/>
      <c r="F75" s="20">
        <v>1762.43</v>
      </c>
      <c r="G75" s="21"/>
    </row>
    <row r="76" spans="1:7" ht="33.75" customHeight="1">
      <c r="A76" s="11">
        <v>17</v>
      </c>
      <c r="B76" s="31" t="s">
        <v>126</v>
      </c>
      <c r="C76" s="31"/>
      <c r="D76" s="19" t="s">
        <v>123</v>
      </c>
      <c r="E76" s="19"/>
      <c r="F76" s="20">
        <v>1762.43</v>
      </c>
      <c r="G76" s="21"/>
    </row>
    <row r="77" spans="1:7" ht="33.75" customHeight="1">
      <c r="A77" s="11">
        <v>18</v>
      </c>
      <c r="B77" s="31" t="s">
        <v>127</v>
      </c>
      <c r="C77" s="31"/>
      <c r="D77" s="19" t="s">
        <v>123</v>
      </c>
      <c r="E77" s="19"/>
      <c r="F77" s="20">
        <v>1655.74</v>
      </c>
      <c r="G77" s="21"/>
    </row>
    <row r="78" spans="1:7">
      <c r="A78" s="11">
        <v>19</v>
      </c>
      <c r="B78" s="31" t="s">
        <v>128</v>
      </c>
      <c r="C78" s="31"/>
      <c r="D78" s="19" t="s">
        <v>123</v>
      </c>
      <c r="E78" s="19"/>
      <c r="F78" s="20">
        <v>1136.79</v>
      </c>
      <c r="G78" s="21"/>
    </row>
    <row r="79" spans="1:7" ht="45" customHeight="1">
      <c r="A79" s="9"/>
      <c r="B79" s="36" t="s">
        <v>70</v>
      </c>
      <c r="C79" s="37"/>
      <c r="D79" s="23"/>
      <c r="E79" s="24"/>
      <c r="F79" s="34">
        <f>SUM(F60:G78)</f>
        <v>19913.370000000003</v>
      </c>
      <c r="G79" s="24"/>
    </row>
    <row r="81" spans="1:7">
      <c r="A81" s="1" t="s">
        <v>27</v>
      </c>
      <c r="D81" s="7">
        <f>3.4*H4*C6</f>
        <v>129217.68</v>
      </c>
      <c r="E81" s="1" t="s">
        <v>28</v>
      </c>
    </row>
    <row r="82" spans="1:7">
      <c r="A82" s="1" t="s">
        <v>29</v>
      </c>
      <c r="D82" s="7">
        <f>F86*5.3%</f>
        <v>24999.852489999997</v>
      </c>
      <c r="E82" s="1" t="s">
        <v>28</v>
      </c>
    </row>
    <row r="84" spans="1:7">
      <c r="A84" s="1" t="s">
        <v>41</v>
      </c>
    </row>
    <row r="85" spans="1:7">
      <c r="A85" s="1" t="s">
        <v>132</v>
      </c>
    </row>
    <row r="86" spans="1:7">
      <c r="B86" s="1" t="s">
        <v>40</v>
      </c>
      <c r="F86" s="7">
        <f>247789.74+223905.59</f>
        <v>471695.32999999996</v>
      </c>
      <c r="G86" s="1" t="s">
        <v>28</v>
      </c>
    </row>
    <row r="88" spans="1:7">
      <c r="A88" s="1" t="s">
        <v>133</v>
      </c>
    </row>
    <row r="89" spans="1:7">
      <c r="B89" s="1" t="s">
        <v>39</v>
      </c>
      <c r="F89" s="7">
        <f>F55+F79+D81</f>
        <v>376501.141</v>
      </c>
      <c r="G89" s="1" t="s">
        <v>28</v>
      </c>
    </row>
    <row r="91" spans="1:7" ht="30" customHeight="1">
      <c r="A91" s="1" t="s">
        <v>30</v>
      </c>
    </row>
    <row r="92" spans="1:7" ht="32.25" customHeight="1"/>
    <row r="93" spans="1:7" ht="28.5" customHeight="1">
      <c r="A93" s="8" t="s">
        <v>31</v>
      </c>
      <c r="B93" s="35" t="s">
        <v>32</v>
      </c>
      <c r="C93" s="35"/>
      <c r="D93" s="8" t="s">
        <v>33</v>
      </c>
      <c r="E93" s="35" t="s">
        <v>34</v>
      </c>
      <c r="F93" s="35"/>
      <c r="G93" s="8" t="s">
        <v>35</v>
      </c>
    </row>
    <row r="94" spans="1:7" ht="33.75" customHeight="1">
      <c r="A94" s="32" t="s">
        <v>36</v>
      </c>
      <c r="B94" s="33" t="s">
        <v>54</v>
      </c>
      <c r="C94" s="33"/>
      <c r="D94" s="10">
        <v>3</v>
      </c>
      <c r="E94" s="33" t="s">
        <v>56</v>
      </c>
      <c r="F94" s="33"/>
      <c r="G94" s="10">
        <v>3</v>
      </c>
    </row>
    <row r="95" spans="1:7" ht="43.5" customHeight="1">
      <c r="A95" s="32"/>
      <c r="B95" s="33" t="s">
        <v>42</v>
      </c>
      <c r="C95" s="33"/>
      <c r="D95" s="10"/>
      <c r="E95" s="33" t="s">
        <v>56</v>
      </c>
      <c r="F95" s="33"/>
      <c r="G95" s="10"/>
    </row>
    <row r="96" spans="1:7" ht="69" customHeight="1">
      <c r="A96" s="32"/>
      <c r="B96" s="33" t="s">
        <v>43</v>
      </c>
      <c r="C96" s="33"/>
      <c r="D96" s="10"/>
      <c r="E96" s="33" t="s">
        <v>56</v>
      </c>
      <c r="F96" s="33"/>
      <c r="G96" s="10"/>
    </row>
    <row r="97" spans="1:7" ht="37.5" customHeight="1">
      <c r="A97" s="10" t="s">
        <v>44</v>
      </c>
      <c r="B97" s="33" t="s">
        <v>45</v>
      </c>
      <c r="C97" s="33"/>
      <c r="D97" s="10"/>
      <c r="E97" s="33" t="s">
        <v>57</v>
      </c>
      <c r="F97" s="33"/>
      <c r="G97" s="10"/>
    </row>
    <row r="98" spans="1:7" ht="60" customHeight="1">
      <c r="A98" s="32" t="s">
        <v>46</v>
      </c>
      <c r="B98" s="33" t="s">
        <v>55</v>
      </c>
      <c r="C98" s="33"/>
      <c r="D98" s="10">
        <v>5</v>
      </c>
      <c r="E98" s="33" t="s">
        <v>58</v>
      </c>
      <c r="F98" s="33"/>
      <c r="G98" s="10">
        <v>5</v>
      </c>
    </row>
    <row r="99" spans="1:7" ht="33" customHeight="1">
      <c r="A99" s="32"/>
      <c r="B99" s="33" t="s">
        <v>47</v>
      </c>
      <c r="C99" s="33"/>
      <c r="D99" s="10">
        <v>1</v>
      </c>
      <c r="E99" s="33" t="s">
        <v>59</v>
      </c>
      <c r="F99" s="33"/>
      <c r="G99" s="10">
        <v>1</v>
      </c>
    </row>
    <row r="100" spans="1:7" ht="42.75" customHeight="1">
      <c r="A100" s="32"/>
      <c r="B100" s="33" t="s">
        <v>51</v>
      </c>
      <c r="C100" s="33"/>
      <c r="D100" s="10">
        <v>8</v>
      </c>
      <c r="E100" s="33" t="s">
        <v>60</v>
      </c>
      <c r="F100" s="33"/>
      <c r="G100" s="10">
        <v>8</v>
      </c>
    </row>
    <row r="101" spans="1:7" ht="36" customHeight="1">
      <c r="A101" s="32"/>
      <c r="B101" s="33" t="s">
        <v>52</v>
      </c>
      <c r="C101" s="33"/>
      <c r="D101" s="10"/>
      <c r="E101" s="33" t="s">
        <v>61</v>
      </c>
      <c r="F101" s="33"/>
      <c r="G101" s="10"/>
    </row>
    <row r="102" spans="1:7">
      <c r="A102" s="32"/>
      <c r="B102" s="33" t="s">
        <v>53</v>
      </c>
      <c r="C102" s="33"/>
      <c r="D102" s="10"/>
      <c r="E102" s="33" t="s">
        <v>62</v>
      </c>
      <c r="F102" s="33"/>
      <c r="G102" s="10"/>
    </row>
    <row r="103" spans="1:7">
      <c r="A103" s="32"/>
      <c r="B103" s="33" t="s">
        <v>48</v>
      </c>
      <c r="C103" s="33"/>
      <c r="D103" s="10">
        <v>1</v>
      </c>
      <c r="E103" s="33" t="s">
        <v>63</v>
      </c>
      <c r="F103" s="33"/>
      <c r="G103" s="10">
        <v>1</v>
      </c>
    </row>
    <row r="104" spans="1:7">
      <c r="A104" s="32"/>
      <c r="B104" s="33" t="s">
        <v>49</v>
      </c>
      <c r="C104" s="33"/>
      <c r="D104" s="10"/>
      <c r="E104" s="33" t="s">
        <v>58</v>
      </c>
      <c r="F104" s="33"/>
      <c r="G104" s="10"/>
    </row>
    <row r="105" spans="1:7">
      <c r="A105" s="32"/>
      <c r="B105" s="33" t="s">
        <v>50</v>
      </c>
      <c r="C105" s="33"/>
      <c r="D105" s="10">
        <v>1</v>
      </c>
      <c r="E105" s="33"/>
      <c r="F105" s="33"/>
      <c r="G105" s="10">
        <v>1</v>
      </c>
    </row>
    <row r="108" spans="1:7">
      <c r="A108" s="1" t="s">
        <v>66</v>
      </c>
      <c r="F108" s="1" t="s">
        <v>65</v>
      </c>
    </row>
    <row r="110" spans="1:7">
      <c r="A110" s="1" t="s">
        <v>69</v>
      </c>
      <c r="F110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50">
    <mergeCell ref="A39:A40"/>
    <mergeCell ref="F39:F40"/>
    <mergeCell ref="G39:G40"/>
    <mergeCell ref="A33:A34"/>
    <mergeCell ref="F33:F34"/>
    <mergeCell ref="G33:G34"/>
    <mergeCell ref="A35:A36"/>
    <mergeCell ref="F35:F36"/>
    <mergeCell ref="G35:G36"/>
    <mergeCell ref="A37:A38"/>
    <mergeCell ref="F37:F38"/>
    <mergeCell ref="G37:G38"/>
    <mergeCell ref="A94:A96"/>
    <mergeCell ref="B94:C94"/>
    <mergeCell ref="E94:F94"/>
    <mergeCell ref="B95:C95"/>
    <mergeCell ref="E95:F95"/>
    <mergeCell ref="B96:C96"/>
    <mergeCell ref="E96:F96"/>
    <mergeCell ref="B79:C79"/>
    <mergeCell ref="D79:E79"/>
    <mergeCell ref="E21:F21"/>
    <mergeCell ref="C22:D22"/>
    <mergeCell ref="E22:F22"/>
    <mergeCell ref="C23:D23"/>
    <mergeCell ref="E23:F23"/>
    <mergeCell ref="B97:C97"/>
    <mergeCell ref="E97:F97"/>
    <mergeCell ref="F79:G79"/>
    <mergeCell ref="B93:C93"/>
    <mergeCell ref="E93:F93"/>
    <mergeCell ref="B75:C75"/>
    <mergeCell ref="B76:C76"/>
    <mergeCell ref="B77:C77"/>
    <mergeCell ref="B78:C78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A98:A105"/>
    <mergeCell ref="B98:C98"/>
    <mergeCell ref="E98:F98"/>
    <mergeCell ref="B99:C99"/>
    <mergeCell ref="E99:F99"/>
    <mergeCell ref="B100:C100"/>
    <mergeCell ref="E100:F100"/>
    <mergeCell ref="B104:C104"/>
    <mergeCell ref="E104:F104"/>
    <mergeCell ref="B105:C105"/>
    <mergeCell ref="E105:F105"/>
    <mergeCell ref="B101:C101"/>
    <mergeCell ref="E101:F101"/>
    <mergeCell ref="B102:C102"/>
    <mergeCell ref="E102:F102"/>
    <mergeCell ref="B103:C103"/>
    <mergeCell ref="E103:F103"/>
    <mergeCell ref="B67:C67"/>
    <mergeCell ref="B68:C68"/>
    <mergeCell ref="B59:C59"/>
    <mergeCell ref="D59:E59"/>
    <mergeCell ref="F59:G59"/>
    <mergeCell ref="B60:C60"/>
    <mergeCell ref="B61:C61"/>
    <mergeCell ref="B62:C62"/>
    <mergeCell ref="F63:G63"/>
    <mergeCell ref="F64:G64"/>
    <mergeCell ref="F65:G65"/>
    <mergeCell ref="F66:G66"/>
    <mergeCell ref="F67:G67"/>
    <mergeCell ref="F68:G68"/>
    <mergeCell ref="D63:E63"/>
    <mergeCell ref="D64:E64"/>
    <mergeCell ref="D65:E65"/>
    <mergeCell ref="D66:E66"/>
    <mergeCell ref="D67:E67"/>
    <mergeCell ref="D68:E68"/>
    <mergeCell ref="B54:C54"/>
    <mergeCell ref="D54:E54"/>
    <mergeCell ref="F54:G54"/>
    <mergeCell ref="B55:C55"/>
    <mergeCell ref="D55:E55"/>
    <mergeCell ref="F55:G55"/>
    <mergeCell ref="D60:E60"/>
    <mergeCell ref="D61:E61"/>
    <mergeCell ref="D62:E62"/>
    <mergeCell ref="F60:G60"/>
    <mergeCell ref="F61:G61"/>
    <mergeCell ref="F62:G62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A1:G1"/>
    <mergeCell ref="A2:G2"/>
    <mergeCell ref="A3:G3"/>
    <mergeCell ref="A4:G4"/>
    <mergeCell ref="B46:C46"/>
    <mergeCell ref="D46:E46"/>
    <mergeCell ref="F46:G46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A16:D16"/>
    <mergeCell ref="E16:F16"/>
    <mergeCell ref="A17:D17"/>
    <mergeCell ref="E17:F17"/>
    <mergeCell ref="A18:D18"/>
    <mergeCell ref="E18:F18"/>
    <mergeCell ref="A21:B21"/>
    <mergeCell ref="C21:D21"/>
    <mergeCell ref="D78:E78"/>
    <mergeCell ref="F72:G72"/>
    <mergeCell ref="F73:G73"/>
    <mergeCell ref="F74:G74"/>
    <mergeCell ref="F75:G75"/>
    <mergeCell ref="F76:G76"/>
    <mergeCell ref="F77:G77"/>
    <mergeCell ref="F78:G78"/>
    <mergeCell ref="F69:G69"/>
    <mergeCell ref="F70:G70"/>
    <mergeCell ref="F71:G71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</mergeCells>
  <pageMargins left="0.2" right="0.2" top="0.47" bottom="0.4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2015-03-10T07:57:13Z</dcterms:modified>
</cp:coreProperties>
</file>