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04" i="11"/>
  <c r="D100" s="1"/>
  <c r="F97"/>
  <c r="F62"/>
  <c r="F59"/>
  <c r="F56"/>
  <c r="E50"/>
  <c r="D50"/>
  <c r="B49"/>
  <c r="B48"/>
  <c r="B47"/>
  <c r="B46"/>
  <c r="B45"/>
  <c r="B44"/>
  <c r="B43"/>
  <c r="B42"/>
  <c r="B41"/>
  <c r="B40"/>
  <c r="B39"/>
  <c r="B38"/>
  <c r="D7"/>
  <c r="C6" s="1"/>
  <c r="D99" s="1"/>
  <c r="F57" l="1"/>
  <c r="F60"/>
  <c r="F63"/>
  <c r="F58"/>
  <c r="F64" l="1"/>
  <c r="F107" s="1"/>
</calcChain>
</file>

<file path=xl/sharedStrings.xml><?xml version="1.0" encoding="utf-8"?>
<sst xmlns="http://schemas.openxmlformats.org/spreadsheetml/2006/main" count="193" uniqueCount="156">
  <si>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</si>
  <si>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</si>
  <si>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</si>
  <si>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</si>
  <si>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</si>
  <si>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</si>
  <si>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</si>
  <si>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</si>
  <si>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</si>
  <si>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</si>
  <si>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</si>
  <si>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</si>
  <si>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</si>
  <si>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</si>
  <si>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</si>
  <si>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</si>
  <si>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</si>
  <si>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</si>
  <si>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</si>
  <si>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</si>
  <si>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</si>
  <si>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</si>
  <si>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</si>
  <si>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</si>
  <si>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</si>
  <si>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</si>
  <si>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</si>
  <si>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</si>
  <si>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</si>
  <si>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</si>
  <si>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</si>
  <si>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</si>
  <si>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</si>
  <si>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</si>
  <si>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</si>
  <si>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</si>
  <si>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</si>
  <si>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</si>
  <si>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</si>
  <si>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</si>
  <si>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</si>
  <si>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</si>
  <si>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</si>
  <si>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</si>
  <si>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</si>
  <si>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</si>
  <si>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</si>
  <si>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</si>
  <si>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</si>
  <si>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</si>
  <si>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</si>
  <si>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</si>
  <si>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</si>
  <si>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</si>
  <si>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</si>
  <si>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</si>
  <si>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</si>
  <si>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</si>
  <si>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</si>
  <si>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</si>
  <si>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</si>
  <si>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</si>
  <si>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</si>
  <si>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</si>
  <si>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</si>
  <si>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</si>
  <si>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</si>
  <si>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</si>
  <si>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</si>
  <si>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</si>
  <si>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</si>
  <si>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многоквартирным домом № 47 по улице Котовского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</si>
  <si>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</si>
  <si>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</si>
  <si>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</si>
  <si>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</si>
  <si>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</si>
  <si>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</si>
  <si>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</si>
  <si>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</si>
  <si>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</si>
  <si>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</si>
  <si>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</si>
  <si>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</si>
  <si>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</si>
  <si>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</si>
  <si>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</si>
  <si>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</si>
  <si>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</si>
  <si>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</si>
  <si>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</si>
  <si>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</si>
  <si>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</si>
  <si>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</si>
  <si>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</si>
  <si>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</si>
  <si>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</si>
  <si>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</si>
  <si>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</si>
  <si>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</si>
  <si>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01.02.2010г.</t>
  </si>
  <si>
    <t>213 от 17.09.2009г.</t>
  </si>
  <si>
    <t>01.03.2010г.</t>
  </si>
  <si>
    <t>01.10.2009г.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</si>
  <si>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</si>
  <si>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</si>
  <si>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</si>
  <si>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</si>
  <si>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</si>
  <si>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</si>
  <si>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корп.1 ремонт освещения площадок</t>
  </si>
  <si>
    <t>Февраль</t>
  </si>
  <si>
    <t>Установка досок объявлений</t>
  </si>
  <si>
    <t>Март</t>
  </si>
  <si>
    <t>корп.1 кв.28 ремонт с/отопления</t>
  </si>
  <si>
    <t>корп.1 кв.81 наладка с/отопления</t>
  </si>
  <si>
    <t>Ремонт ввода ХВ под фундаментом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</si>
  <si>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</si>
  <si>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</si>
  <si>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</si>
  <si>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стояка ХВ кв.29 корп.1</t>
  </si>
  <si>
    <t>Июнь</t>
  </si>
  <si>
    <t>Наладка циркуляции стояка ГВС кв.7 корп.1</t>
  </si>
  <si>
    <t>Замена участка стояка ливневой канализации в подъезде корп.1</t>
  </si>
  <si>
    <t>Ремонт освещения в подвале корп.2</t>
  </si>
  <si>
    <t>Замена трансформаторов тока корп.1</t>
  </si>
  <si>
    <t>Июль</t>
  </si>
  <si>
    <t>Ремонт освещения площадок корп.1</t>
  </si>
  <si>
    <t>Замена трансформаторов тока корп.2</t>
  </si>
  <si>
    <t>Прочистка подводки и вентиля ХВ корп.1 кв.46</t>
  </si>
  <si>
    <t>Август</t>
  </si>
  <si>
    <t>Ремонт стояка ГВС корп.2 кв.42</t>
  </si>
  <si>
    <t>Замена сгона, спускника, ремонт лежакаХВ в подвале</t>
  </si>
  <si>
    <t>Сентябрь</t>
  </si>
  <si>
    <t>Замена стояка ГВС корп.1 кв.1</t>
  </si>
  <si>
    <t>Ремонт стояка отопления корп.1 кв.31</t>
  </si>
  <si>
    <t>Заполнение системы отопления корп.1</t>
  </si>
  <si>
    <t>Заполнение системы отопления корп.2</t>
  </si>
  <si>
    <t>Наладка циркуляции системы отопления</t>
  </si>
  <si>
    <t>Октябрь</t>
  </si>
  <si>
    <t>Наладка системы отопления кв. с 17-25,45 корп.1</t>
  </si>
  <si>
    <t>Наладка системы отопления кв.21 корп.1</t>
  </si>
  <si>
    <t>Замена участка стояка отопления кв.31 корп.1</t>
  </si>
  <si>
    <t>Наладка системы отопления кв.37,41 корп.2</t>
  </si>
  <si>
    <t>с 1 января 2014г -</t>
  </si>
  <si>
    <t>с 1 августа 2014г -</t>
  </si>
  <si>
    <t>вывоз мусора</t>
  </si>
  <si>
    <t>Ремонт плиточного покрытия пола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</si>
  <si>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</si>
  <si>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</si>
  <si>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</si>
  <si>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подводки отопления кв.52 корп.1</t>
  </si>
  <si>
    <t>Освещение площадок корп.2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</si>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</sst>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100" workbookViewId="0">
      <selection activeCell="C107" sqref="C106:C10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4" t="s">
        <v>0</v>
      </c>
      <c r="B1" s="24"/>
      <c r="C1" s="24"/>
      <c r="D1" s="24"/>
      <c r="E1" s="24"/>
      <c r="F1" s="24"/>
      <c r="G1" s="24"/>
    </row>
    <row r="2" spans="1:8">
      <c r="A2" s="24" t="s">
        <v>5</v>
      </c>
      <c r="B2" s="24"/>
      <c r="C2" s="24"/>
      <c r="D2" s="24"/>
      <c r="E2" s="24"/>
      <c r="F2" s="24"/>
      <c r="G2" s="24"/>
    </row>
    <row r="3" spans="1:8">
      <c r="A3" s="24" t="s">
        <v>71</v>
      </c>
      <c r="B3" s="24"/>
      <c r="C3" s="24"/>
      <c r="D3" s="24"/>
      <c r="E3" s="24"/>
      <c r="F3" s="24"/>
      <c r="G3" s="24"/>
    </row>
    <row r="4" spans="1:8">
      <c r="A4" s="24" t="s">
        <v>109</v>
      </c>
      <c r="B4" s="24"/>
      <c r="C4" s="24"/>
      <c r="D4" s="24"/>
      <c r="E4" s="24"/>
      <c r="F4" s="24"/>
      <c r="G4" s="24"/>
      <c r="H4" s="12">
        <v>12</v>
      </c>
    </row>
    <row r="5" spans="1:8" ht="11.25" customHeight="1"/>
    <row r="6" spans="1:8">
      <c r="A6" s="1" t="s">
        <v>6</v>
      </c>
      <c r="C6" s="3">
        <f>D7+D8</f>
        <v>7311.6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f>3901.9+3409.7</f>
        <v>7311.6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13</v>
      </c>
    </row>
    <row r="11" spans="1:8">
      <c r="A11" s="1" t="s">
        <v>78</v>
      </c>
      <c r="C11" s="1">
        <v>173</v>
      </c>
    </row>
    <row r="12" spans="1:8">
      <c r="A12" s="1" t="s">
        <v>79</v>
      </c>
      <c r="E12" s="1">
        <v>2639.1</v>
      </c>
      <c r="F12" s="1" t="s">
        <v>2</v>
      </c>
    </row>
    <row r="13" spans="1:8">
      <c r="A13" s="1" t="s">
        <v>80</v>
      </c>
      <c r="B13" s="1">
        <v>3272</v>
      </c>
      <c r="C13" s="1" t="s">
        <v>2</v>
      </c>
    </row>
    <row r="14" spans="1:8">
      <c r="A14" s="1" t="s">
        <v>81</v>
      </c>
      <c r="B14" s="1">
        <v>3272</v>
      </c>
      <c r="C14" s="1" t="s">
        <v>2</v>
      </c>
    </row>
    <row r="15" spans="1:8">
      <c r="A15" s="1" t="s">
        <v>82</v>
      </c>
      <c r="D15" s="1">
        <v>6000</v>
      </c>
      <c r="E15" s="1" t="s">
        <v>2</v>
      </c>
    </row>
    <row r="17" spans="1:6">
      <c r="A17" s="1" t="s">
        <v>83</v>
      </c>
    </row>
    <row r="18" spans="1:6">
      <c r="A18" s="41" t="s">
        <v>84</v>
      </c>
      <c r="B18" s="41"/>
      <c r="C18" s="41"/>
      <c r="D18" s="41"/>
      <c r="E18" s="41" t="s">
        <v>85</v>
      </c>
      <c r="F18" s="41"/>
    </row>
    <row r="19" spans="1:6">
      <c r="A19" s="42" t="s">
        <v>86</v>
      </c>
      <c r="B19" s="42"/>
      <c r="C19" s="42"/>
      <c r="D19" s="42"/>
      <c r="E19" s="41" t="s">
        <v>103</v>
      </c>
      <c r="F19" s="41"/>
    </row>
    <row r="20" spans="1:6">
      <c r="A20" s="42" t="s">
        <v>87</v>
      </c>
      <c r="B20" s="42"/>
      <c r="C20" s="42"/>
      <c r="D20" s="42"/>
      <c r="E20" s="41" t="s">
        <v>102</v>
      </c>
      <c r="F20" s="41"/>
    </row>
    <row r="21" spans="1:6">
      <c r="A21" s="42" t="s">
        <v>88</v>
      </c>
      <c r="B21" s="42"/>
      <c r="C21" s="42"/>
      <c r="D21" s="42"/>
      <c r="E21" s="41" t="s">
        <v>100</v>
      </c>
      <c r="F21" s="41"/>
    </row>
    <row r="22" spans="1:6">
      <c r="A22" s="42" t="s">
        <v>89</v>
      </c>
      <c r="B22" s="42"/>
      <c r="C22" s="42"/>
      <c r="D22" s="42"/>
      <c r="E22" s="41" t="s">
        <v>103</v>
      </c>
      <c r="F22" s="41"/>
    </row>
    <row r="24" spans="1:6">
      <c r="A24" s="1" t="s">
        <v>90</v>
      </c>
    </row>
    <row r="25" spans="1:6" ht="31.5" customHeight="1">
      <c r="A25" s="43" t="s">
        <v>91</v>
      </c>
      <c r="B25" s="43"/>
      <c r="C25" s="43" t="s">
        <v>92</v>
      </c>
      <c r="D25" s="43"/>
      <c r="E25" s="43" t="s">
        <v>93</v>
      </c>
      <c r="F25" s="43"/>
    </row>
    <row r="26" spans="1:6">
      <c r="A26" s="14" t="s">
        <v>94</v>
      </c>
      <c r="B26" s="14"/>
      <c r="C26" s="41">
        <v>168</v>
      </c>
      <c r="D26" s="41"/>
      <c r="E26" s="41">
        <v>170</v>
      </c>
      <c r="F26" s="41"/>
    </row>
    <row r="27" spans="1:6">
      <c r="A27" s="14" t="s">
        <v>95</v>
      </c>
      <c r="B27" s="14"/>
      <c r="C27" s="41">
        <v>258</v>
      </c>
      <c r="D27" s="41"/>
      <c r="E27" s="41">
        <v>259</v>
      </c>
      <c r="F27" s="41"/>
    </row>
    <row r="28" spans="1:6">
      <c r="A28" s="14" t="s">
        <v>96</v>
      </c>
      <c r="B28" s="14"/>
      <c r="C28" s="41">
        <v>256</v>
      </c>
      <c r="D28" s="41"/>
      <c r="E28" s="41">
        <v>232</v>
      </c>
      <c r="F28" s="41"/>
    </row>
    <row r="30" spans="1:6">
      <c r="A30" s="1" t="s">
        <v>97</v>
      </c>
      <c r="C30" s="1" t="s">
        <v>101</v>
      </c>
    </row>
    <row r="32" spans="1:6">
      <c r="A32" s="1" t="s">
        <v>98</v>
      </c>
    </row>
    <row r="33" spans="1:10">
      <c r="B33" s="1" t="s">
        <v>144</v>
      </c>
      <c r="D33" s="1">
        <v>9.92</v>
      </c>
      <c r="E33" s="1" t="s">
        <v>99</v>
      </c>
    </row>
    <row r="34" spans="1:10">
      <c r="B34" s="1" t="s">
        <v>145</v>
      </c>
      <c r="D34" s="1">
        <v>13.07</v>
      </c>
      <c r="E34" s="1" t="s">
        <v>99</v>
      </c>
    </row>
    <row r="35" spans="1:10">
      <c r="B35" s="1" t="s">
        <v>146</v>
      </c>
      <c r="D35" s="1">
        <v>2.95</v>
      </c>
      <c r="E35" s="1" t="s">
        <v>99</v>
      </c>
    </row>
    <row r="36" spans="1:10" ht="23.25" customHeight="1">
      <c r="A36" s="1" t="s">
        <v>1</v>
      </c>
    </row>
    <row r="37" spans="1:10" ht="98.25" customHeight="1">
      <c r="A37" s="15" t="s">
        <v>3</v>
      </c>
      <c r="B37" s="16" t="s">
        <v>118</v>
      </c>
      <c r="C37" s="16" t="s">
        <v>119</v>
      </c>
      <c r="D37" s="15" t="s">
        <v>104</v>
      </c>
      <c r="E37" s="20" t="s">
        <v>4</v>
      </c>
      <c r="F37" s="48"/>
      <c r="G37" s="48"/>
      <c r="H37" s="2"/>
      <c r="I37" s="2"/>
      <c r="J37" s="2"/>
    </row>
    <row r="38" spans="1:10">
      <c r="A38" s="44" t="s">
        <v>37</v>
      </c>
      <c r="B38" s="5">
        <f>D38/C38</f>
        <v>129875.03389830508</v>
      </c>
      <c r="C38" s="6">
        <v>2.95</v>
      </c>
      <c r="D38" s="6">
        <v>383131.35</v>
      </c>
      <c r="E38" s="6">
        <v>5186.1000000000004</v>
      </c>
      <c r="F38" s="49"/>
      <c r="G38" s="49"/>
    </row>
    <row r="39" spans="1:10">
      <c r="A39" s="45"/>
      <c r="B39" s="5">
        <f>D39/C39</f>
        <v>117863.57003257329</v>
      </c>
      <c r="C39" s="6">
        <v>3.07</v>
      </c>
      <c r="D39" s="6">
        <v>361841.16</v>
      </c>
      <c r="E39" s="6">
        <v>3890.91</v>
      </c>
      <c r="F39" s="49"/>
      <c r="G39" s="49"/>
    </row>
    <row r="40" spans="1:10">
      <c r="A40" s="44" t="s">
        <v>38</v>
      </c>
      <c r="B40" s="5">
        <f t="shared" ref="B40:B49" si="0">D40/C40</f>
        <v>545.72000745404455</v>
      </c>
      <c r="C40" s="6">
        <v>1502.54</v>
      </c>
      <c r="D40" s="6">
        <v>819966.14</v>
      </c>
      <c r="E40" s="6"/>
      <c r="F40" s="49"/>
      <c r="G40" s="49"/>
    </row>
    <row r="41" spans="1:10">
      <c r="A41" s="45"/>
      <c r="B41" s="5">
        <f t="shared" si="0"/>
        <v>402.33003536704393</v>
      </c>
      <c r="C41" s="6">
        <v>1577.74</v>
      </c>
      <c r="D41" s="6">
        <v>634772.18999999994</v>
      </c>
      <c r="E41" s="6"/>
      <c r="F41" s="49"/>
      <c r="G41" s="49"/>
    </row>
    <row r="42" spans="1:10" ht="16.5" customHeight="1">
      <c r="A42" s="44" t="s">
        <v>105</v>
      </c>
      <c r="B42" s="5">
        <f t="shared" si="0"/>
        <v>4755.7847642079805</v>
      </c>
      <c r="C42" s="6">
        <v>16.54</v>
      </c>
      <c r="D42" s="6">
        <v>78660.679999999993</v>
      </c>
      <c r="E42" s="6">
        <v>17.079999999999998</v>
      </c>
      <c r="F42" s="49"/>
      <c r="G42" s="49"/>
    </row>
    <row r="43" spans="1:10">
      <c r="A43" s="45"/>
      <c r="B43" s="5">
        <f t="shared" si="0"/>
        <v>5104.6080691642646</v>
      </c>
      <c r="C43" s="6">
        <v>17.350000000000001</v>
      </c>
      <c r="D43" s="6">
        <v>88564.95</v>
      </c>
      <c r="E43" s="6">
        <v>1.05</v>
      </c>
      <c r="F43" s="49"/>
      <c r="G43" s="49"/>
    </row>
    <row r="44" spans="1:10" ht="16.5" customHeight="1">
      <c r="A44" s="46" t="s">
        <v>106</v>
      </c>
      <c r="B44" s="5">
        <f t="shared" si="0"/>
        <v>4965.5332527206774</v>
      </c>
      <c r="C44" s="6">
        <v>16.54</v>
      </c>
      <c r="D44" s="6">
        <v>82129.919999999998</v>
      </c>
      <c r="E44" s="6">
        <v>259.33999999999997</v>
      </c>
      <c r="F44" s="49"/>
      <c r="G44" s="49"/>
    </row>
    <row r="45" spans="1:10">
      <c r="A45" s="47"/>
      <c r="B45" s="5">
        <f t="shared" si="0"/>
        <v>5077.2755043227662</v>
      </c>
      <c r="C45" s="6">
        <v>17.350000000000001</v>
      </c>
      <c r="D45" s="6">
        <v>88090.73</v>
      </c>
      <c r="E45" s="6">
        <v>13.54</v>
      </c>
      <c r="F45" s="49"/>
      <c r="G45" s="49"/>
    </row>
    <row r="46" spans="1:10" ht="15.75" customHeight="1">
      <c r="A46" s="46" t="s">
        <v>107</v>
      </c>
      <c r="B46" s="5">
        <f t="shared" si="0"/>
        <v>376.79995208114264</v>
      </c>
      <c r="C46" s="6">
        <v>1502.54</v>
      </c>
      <c r="D46" s="6">
        <v>566157</v>
      </c>
      <c r="E46" s="6">
        <v>1100.42</v>
      </c>
      <c r="F46" s="49"/>
      <c r="G46" s="49"/>
    </row>
    <row r="47" spans="1:10">
      <c r="A47" s="47"/>
      <c r="B47" s="5">
        <f t="shared" si="0"/>
        <v>371.56579664583518</v>
      </c>
      <c r="C47" s="6">
        <v>1577.74</v>
      </c>
      <c r="D47" s="6">
        <v>586234.22</v>
      </c>
      <c r="E47" s="6">
        <v>261.79000000000002</v>
      </c>
      <c r="F47" s="49"/>
      <c r="G47" s="49"/>
    </row>
    <row r="48" spans="1:10" ht="16.5" customHeight="1">
      <c r="A48" s="44" t="s">
        <v>108</v>
      </c>
      <c r="B48" s="5">
        <f t="shared" si="0"/>
        <v>8103.054347826087</v>
      </c>
      <c r="C48" s="6">
        <v>26.68</v>
      </c>
      <c r="D48" s="6">
        <v>216189.49</v>
      </c>
      <c r="E48" s="6">
        <v>445.08</v>
      </c>
      <c r="F48" s="49"/>
      <c r="G48" s="49"/>
    </row>
    <row r="49" spans="1:7">
      <c r="A49" s="45"/>
      <c r="B49" s="5">
        <f t="shared" si="0"/>
        <v>8419.2432533733136</v>
      </c>
      <c r="C49" s="6">
        <v>26.68</v>
      </c>
      <c r="D49" s="6">
        <v>224625.41</v>
      </c>
      <c r="E49" s="6"/>
      <c r="F49" s="49"/>
      <c r="G49" s="49"/>
    </row>
    <row r="50" spans="1:7">
      <c r="A50" s="4" t="s">
        <v>68</v>
      </c>
      <c r="B50" s="5"/>
      <c r="C50" s="6"/>
      <c r="D50" s="6">
        <f>SUM(D38:D49)</f>
        <v>4130363.24</v>
      </c>
      <c r="E50" s="6">
        <f>SUM(E38:E49)</f>
        <v>11175.310000000001</v>
      </c>
      <c r="F50" s="50"/>
      <c r="G50" s="50"/>
    </row>
    <row r="51" spans="1:7" ht="6" customHeight="1"/>
    <row r="53" spans="1:7">
      <c r="A53" s="1" t="s">
        <v>7</v>
      </c>
    </row>
    <row r="55" spans="1:7" ht="64.5" customHeight="1">
      <c r="A55" s="9" t="s">
        <v>8</v>
      </c>
      <c r="B55" s="25" t="s">
        <v>9</v>
      </c>
      <c r="C55" s="26"/>
      <c r="D55" s="25" t="s">
        <v>10</v>
      </c>
      <c r="E55" s="26"/>
      <c r="F55" s="25" t="s">
        <v>11</v>
      </c>
      <c r="G55" s="26"/>
    </row>
    <row r="56" spans="1:7" ht="40.5" customHeight="1">
      <c r="A56" s="9">
        <v>1</v>
      </c>
      <c r="B56" s="27" t="s">
        <v>154</v>
      </c>
      <c r="C56" s="27"/>
      <c r="D56" s="28" t="s">
        <v>12</v>
      </c>
      <c r="E56" s="28"/>
      <c r="F56" s="29">
        <f>0.58*H4*C6</f>
        <v>50888.735999999997</v>
      </c>
      <c r="G56" s="29"/>
    </row>
    <row r="57" spans="1:7" ht="31.5" customHeight="1">
      <c r="A57" s="9">
        <v>2</v>
      </c>
      <c r="B57" s="27" t="s">
        <v>13</v>
      </c>
      <c r="C57" s="27"/>
      <c r="D57" s="28" t="s">
        <v>12</v>
      </c>
      <c r="E57" s="28"/>
      <c r="F57" s="29">
        <f>1.82*H4*C6</f>
        <v>159685.34400000001</v>
      </c>
      <c r="G57" s="29"/>
    </row>
    <row r="58" spans="1:7">
      <c r="A58" s="13">
        <v>3</v>
      </c>
      <c r="B58" s="27" t="s">
        <v>14</v>
      </c>
      <c r="C58" s="27"/>
      <c r="D58" s="28" t="s">
        <v>15</v>
      </c>
      <c r="E58" s="28"/>
      <c r="F58" s="29">
        <f>0.16*H4*C6</f>
        <v>14038.272000000001</v>
      </c>
      <c r="G58" s="29"/>
    </row>
    <row r="59" spans="1:7" ht="59.25" customHeight="1">
      <c r="A59" s="13">
        <v>4</v>
      </c>
      <c r="B59" s="27" t="s">
        <v>16</v>
      </c>
      <c r="C59" s="27"/>
      <c r="D59" s="25" t="s">
        <v>155</v>
      </c>
      <c r="E59" s="26"/>
      <c r="F59" s="29">
        <f>0.84*H4*C6</f>
        <v>73700.928</v>
      </c>
      <c r="G59" s="29"/>
    </row>
    <row r="60" spans="1:7" ht="60.75" customHeight="1">
      <c r="A60" s="13">
        <v>5</v>
      </c>
      <c r="B60" s="27" t="s">
        <v>17</v>
      </c>
      <c r="C60" s="27"/>
      <c r="D60" s="28" t="s">
        <v>18</v>
      </c>
      <c r="E60" s="28"/>
      <c r="F60" s="29">
        <f>1.11*H4*C6</f>
        <v>97390.512000000002</v>
      </c>
      <c r="G60" s="29"/>
    </row>
    <row r="61" spans="1:7" ht="29.25" customHeight="1">
      <c r="A61" s="13">
        <v>6</v>
      </c>
      <c r="B61" s="27" t="s">
        <v>19</v>
      </c>
      <c r="C61" s="27"/>
      <c r="D61" s="28" t="s">
        <v>64</v>
      </c>
      <c r="E61" s="28"/>
      <c r="F61" s="29"/>
      <c r="G61" s="29"/>
    </row>
    <row r="62" spans="1:7" ht="29.25" customHeight="1">
      <c r="A62" s="13">
        <v>7</v>
      </c>
      <c r="B62" s="27" t="s">
        <v>20</v>
      </c>
      <c r="C62" s="27"/>
      <c r="D62" s="25" t="s">
        <v>64</v>
      </c>
      <c r="E62" s="26"/>
      <c r="F62" s="29">
        <f>2.35*7*C6</f>
        <v>120275.82</v>
      </c>
      <c r="G62" s="29"/>
    </row>
    <row r="63" spans="1:7" ht="44.25" customHeight="1">
      <c r="A63" s="13">
        <v>8</v>
      </c>
      <c r="B63" s="27" t="s">
        <v>21</v>
      </c>
      <c r="C63" s="27"/>
      <c r="D63" s="25" t="s">
        <v>72</v>
      </c>
      <c r="E63" s="26"/>
      <c r="F63" s="29">
        <f>0.28*H4*C6</f>
        <v>24566.976000000002</v>
      </c>
      <c r="G63" s="29"/>
    </row>
    <row r="64" spans="1:7" ht="31.5" customHeight="1">
      <c r="A64" s="9"/>
      <c r="B64" s="27" t="s">
        <v>22</v>
      </c>
      <c r="C64" s="27"/>
      <c r="D64" s="28"/>
      <c r="E64" s="28"/>
      <c r="F64" s="29">
        <f>SUM(F56:G63)</f>
        <v>540546.58799999999</v>
      </c>
      <c r="G64" s="29"/>
    </row>
    <row r="66" spans="1:7">
      <c r="A66" s="1" t="s">
        <v>23</v>
      </c>
    </row>
    <row r="68" spans="1:7" ht="52.5" customHeight="1">
      <c r="A68" s="9" t="s">
        <v>8</v>
      </c>
      <c r="B68" s="28" t="s">
        <v>24</v>
      </c>
      <c r="C68" s="28"/>
      <c r="D68" s="25" t="s">
        <v>25</v>
      </c>
      <c r="E68" s="26"/>
      <c r="F68" s="25" t="s">
        <v>26</v>
      </c>
      <c r="G68" s="26"/>
    </row>
    <row r="69" spans="1:7" ht="30.75" customHeight="1">
      <c r="A69" s="9">
        <v>1</v>
      </c>
      <c r="B69" s="30" t="s">
        <v>110</v>
      </c>
      <c r="C69" s="30"/>
      <c r="D69" s="21" t="s">
        <v>111</v>
      </c>
      <c r="E69" s="21"/>
      <c r="F69" s="22">
        <v>1503.82</v>
      </c>
      <c r="G69" s="23"/>
    </row>
    <row r="70" spans="1:7" ht="30.75" customHeight="1">
      <c r="A70" s="9">
        <v>2</v>
      </c>
      <c r="B70" s="30" t="s">
        <v>112</v>
      </c>
      <c r="C70" s="30"/>
      <c r="D70" s="21" t="s">
        <v>113</v>
      </c>
      <c r="E70" s="21"/>
      <c r="F70" s="22">
        <v>4820</v>
      </c>
      <c r="G70" s="23"/>
    </row>
    <row r="71" spans="1:7" ht="30.75" customHeight="1">
      <c r="A71" s="11">
        <v>3</v>
      </c>
      <c r="B71" s="30" t="s">
        <v>114</v>
      </c>
      <c r="C71" s="30"/>
      <c r="D71" s="21" t="s">
        <v>113</v>
      </c>
      <c r="E71" s="21"/>
      <c r="F71" s="22">
        <v>505.9</v>
      </c>
      <c r="G71" s="23"/>
    </row>
    <row r="72" spans="1:7" ht="36" customHeight="1">
      <c r="A72" s="11">
        <v>4</v>
      </c>
      <c r="B72" s="30" t="s">
        <v>115</v>
      </c>
      <c r="C72" s="30"/>
      <c r="D72" s="21" t="s">
        <v>113</v>
      </c>
      <c r="E72" s="21"/>
      <c r="F72" s="22">
        <v>1011.8</v>
      </c>
      <c r="G72" s="23"/>
    </row>
    <row r="73" spans="1:7" ht="33" customHeight="1">
      <c r="A73" s="11">
        <v>5</v>
      </c>
      <c r="B73" s="30" t="s">
        <v>116</v>
      </c>
      <c r="C73" s="30"/>
      <c r="D73" s="21" t="s">
        <v>117</v>
      </c>
      <c r="E73" s="21"/>
      <c r="F73" s="22">
        <v>8957.59</v>
      </c>
      <c r="G73" s="23"/>
    </row>
    <row r="74" spans="1:7" ht="33.75" customHeight="1">
      <c r="A74" s="11">
        <v>6</v>
      </c>
      <c r="B74" s="31" t="s">
        <v>120</v>
      </c>
      <c r="C74" s="32"/>
      <c r="D74" s="33" t="s">
        <v>121</v>
      </c>
      <c r="E74" s="34"/>
      <c r="F74" s="22">
        <v>759.49</v>
      </c>
      <c r="G74" s="23"/>
    </row>
    <row r="75" spans="1:7" ht="34.5" customHeight="1">
      <c r="A75" s="11">
        <v>7</v>
      </c>
      <c r="B75" s="30" t="s">
        <v>122</v>
      </c>
      <c r="C75" s="30"/>
      <c r="D75" s="21" t="s">
        <v>121</v>
      </c>
      <c r="E75" s="21"/>
      <c r="F75" s="22">
        <v>319.54000000000002</v>
      </c>
      <c r="G75" s="23"/>
    </row>
    <row r="76" spans="1:7" ht="51.75" customHeight="1">
      <c r="A76" s="11">
        <v>8</v>
      </c>
      <c r="B76" s="30" t="s">
        <v>123</v>
      </c>
      <c r="C76" s="30"/>
      <c r="D76" s="21" t="s">
        <v>121</v>
      </c>
      <c r="E76" s="21"/>
      <c r="F76" s="22">
        <v>907.88</v>
      </c>
      <c r="G76" s="23"/>
    </row>
    <row r="77" spans="1:7" ht="38.25" customHeight="1">
      <c r="A77" s="11">
        <v>9</v>
      </c>
      <c r="B77" s="30" t="s">
        <v>124</v>
      </c>
      <c r="C77" s="30"/>
      <c r="D77" s="21" t="s">
        <v>121</v>
      </c>
      <c r="E77" s="21"/>
      <c r="F77" s="22">
        <v>953.1</v>
      </c>
      <c r="G77" s="23"/>
    </row>
    <row r="78" spans="1:7" ht="33" customHeight="1">
      <c r="A78" s="11">
        <v>10</v>
      </c>
      <c r="B78" s="30" t="s">
        <v>125</v>
      </c>
      <c r="C78" s="30"/>
      <c r="D78" s="21" t="s">
        <v>126</v>
      </c>
      <c r="E78" s="21"/>
      <c r="F78" s="22">
        <v>2214.15</v>
      </c>
      <c r="G78" s="23"/>
    </row>
    <row r="79" spans="1:7" ht="39" customHeight="1">
      <c r="A79" s="11">
        <v>11</v>
      </c>
      <c r="B79" s="30" t="s">
        <v>127</v>
      </c>
      <c r="C79" s="30"/>
      <c r="D79" s="21" t="s">
        <v>126</v>
      </c>
      <c r="E79" s="21"/>
      <c r="F79" s="22">
        <v>968.4</v>
      </c>
      <c r="G79" s="23"/>
    </row>
    <row r="80" spans="1:7" ht="31.5" customHeight="1">
      <c r="A80" s="11">
        <v>12</v>
      </c>
      <c r="B80" s="30" t="s">
        <v>128</v>
      </c>
      <c r="C80" s="30"/>
      <c r="D80" s="21" t="s">
        <v>126</v>
      </c>
      <c r="E80" s="21"/>
      <c r="F80" s="22">
        <v>3521.57</v>
      </c>
      <c r="G80" s="23"/>
    </row>
    <row r="81" spans="1:7" ht="34.5" customHeight="1">
      <c r="A81" s="11">
        <v>13</v>
      </c>
      <c r="B81" s="30" t="s">
        <v>129</v>
      </c>
      <c r="C81" s="30"/>
      <c r="D81" s="21" t="s">
        <v>130</v>
      </c>
      <c r="E81" s="21"/>
      <c r="F81" s="22">
        <v>1447.59</v>
      </c>
      <c r="G81" s="23"/>
    </row>
    <row r="82" spans="1:7" ht="33.75" customHeight="1">
      <c r="A82" s="11">
        <v>14</v>
      </c>
      <c r="B82" s="30" t="s">
        <v>131</v>
      </c>
      <c r="C82" s="30"/>
      <c r="D82" s="21" t="s">
        <v>130</v>
      </c>
      <c r="E82" s="21"/>
      <c r="F82" s="22">
        <v>1447.59</v>
      </c>
      <c r="G82" s="23"/>
    </row>
    <row r="83" spans="1:7" ht="52.5" customHeight="1">
      <c r="A83" s="11">
        <v>15</v>
      </c>
      <c r="B83" s="30" t="s">
        <v>132</v>
      </c>
      <c r="C83" s="30"/>
      <c r="D83" s="21" t="s">
        <v>130</v>
      </c>
      <c r="E83" s="21"/>
      <c r="F83" s="22">
        <v>1447.59</v>
      </c>
      <c r="G83" s="23"/>
    </row>
    <row r="84" spans="1:7" ht="42" customHeight="1">
      <c r="A84" s="11">
        <v>16</v>
      </c>
      <c r="B84" s="30" t="s">
        <v>127</v>
      </c>
      <c r="C84" s="30"/>
      <c r="D84" s="21" t="s">
        <v>130</v>
      </c>
      <c r="E84" s="21"/>
      <c r="F84" s="22">
        <v>953.82</v>
      </c>
      <c r="G84" s="23"/>
    </row>
    <row r="85" spans="1:7" ht="35.25" customHeight="1">
      <c r="A85" s="11">
        <v>17</v>
      </c>
      <c r="B85" s="30" t="s">
        <v>136</v>
      </c>
      <c r="C85" s="30"/>
      <c r="D85" s="21" t="s">
        <v>133</v>
      </c>
      <c r="E85" s="21"/>
      <c r="F85" s="22">
        <v>641.70000000000005</v>
      </c>
      <c r="G85" s="23"/>
    </row>
    <row r="86" spans="1:7" ht="33" customHeight="1">
      <c r="A86" s="11">
        <v>18</v>
      </c>
      <c r="B86" s="30" t="s">
        <v>134</v>
      </c>
      <c r="C86" s="30"/>
      <c r="D86" s="21" t="s">
        <v>133</v>
      </c>
      <c r="E86" s="21"/>
      <c r="F86" s="22">
        <v>3107.19</v>
      </c>
      <c r="G86" s="23"/>
    </row>
    <row r="87" spans="1:7" ht="36" customHeight="1">
      <c r="A87" s="11">
        <v>19</v>
      </c>
      <c r="B87" s="30" t="s">
        <v>135</v>
      </c>
      <c r="C87" s="30"/>
      <c r="D87" s="21" t="s">
        <v>133</v>
      </c>
      <c r="E87" s="21"/>
      <c r="F87" s="22">
        <v>1216.3699999999999</v>
      </c>
      <c r="G87" s="23"/>
    </row>
    <row r="88" spans="1:7" ht="30" customHeight="1">
      <c r="A88" s="11">
        <v>20</v>
      </c>
      <c r="B88" s="30" t="s">
        <v>137</v>
      </c>
      <c r="C88" s="30"/>
      <c r="D88" s="21" t="s">
        <v>133</v>
      </c>
      <c r="E88" s="21"/>
      <c r="F88" s="22">
        <v>641.70000000000005</v>
      </c>
      <c r="G88" s="23"/>
    </row>
    <row r="89" spans="1:7" ht="30" customHeight="1">
      <c r="A89" s="11">
        <v>21</v>
      </c>
      <c r="B89" s="30" t="s">
        <v>138</v>
      </c>
      <c r="C89" s="30"/>
      <c r="D89" s="21" t="s">
        <v>139</v>
      </c>
      <c r="E89" s="21"/>
      <c r="F89" s="22">
        <v>184.73</v>
      </c>
      <c r="G89" s="23"/>
    </row>
    <row r="90" spans="1:7" ht="51.75" customHeight="1">
      <c r="A90" s="11">
        <v>22</v>
      </c>
      <c r="B90" s="30" t="s">
        <v>140</v>
      </c>
      <c r="C90" s="30"/>
      <c r="D90" s="21" t="s">
        <v>139</v>
      </c>
      <c r="E90" s="21"/>
      <c r="F90" s="22">
        <v>683.89</v>
      </c>
      <c r="G90" s="23"/>
    </row>
    <row r="91" spans="1:7" ht="33" customHeight="1">
      <c r="A91" s="11">
        <v>23</v>
      </c>
      <c r="B91" s="30" t="s">
        <v>141</v>
      </c>
      <c r="C91" s="30"/>
      <c r="D91" s="21" t="s">
        <v>139</v>
      </c>
      <c r="E91" s="21"/>
      <c r="F91" s="22">
        <v>389.82</v>
      </c>
      <c r="G91" s="23"/>
    </row>
    <row r="92" spans="1:7" ht="33.75" customHeight="1">
      <c r="A92" s="11">
        <v>24</v>
      </c>
      <c r="B92" s="30" t="s">
        <v>142</v>
      </c>
      <c r="C92" s="30"/>
      <c r="D92" s="21" t="s">
        <v>139</v>
      </c>
      <c r="E92" s="21"/>
      <c r="F92" s="22">
        <v>1296.3399999999999</v>
      </c>
      <c r="G92" s="23"/>
    </row>
    <row r="93" spans="1:7" ht="30.75" customHeight="1">
      <c r="A93" s="11">
        <v>25</v>
      </c>
      <c r="B93" s="30" t="s">
        <v>143</v>
      </c>
      <c r="C93" s="30"/>
      <c r="D93" s="21" t="s">
        <v>139</v>
      </c>
      <c r="E93" s="21"/>
      <c r="F93" s="22">
        <v>518.54</v>
      </c>
      <c r="G93" s="23"/>
    </row>
    <row r="94" spans="1:7" ht="30.75" customHeight="1">
      <c r="A94" s="17">
        <v>26</v>
      </c>
      <c r="B94" s="30" t="s">
        <v>147</v>
      </c>
      <c r="C94" s="30"/>
      <c r="D94" s="21" t="s">
        <v>148</v>
      </c>
      <c r="E94" s="21"/>
      <c r="F94" s="22">
        <v>3497</v>
      </c>
      <c r="G94" s="23"/>
    </row>
    <row r="95" spans="1:7" ht="30.75" customHeight="1">
      <c r="A95" s="18">
        <v>27</v>
      </c>
      <c r="B95" s="30" t="s">
        <v>151</v>
      </c>
      <c r="C95" s="30"/>
      <c r="D95" s="21" t="s">
        <v>148</v>
      </c>
      <c r="E95" s="21"/>
      <c r="F95" s="22">
        <v>1353.91</v>
      </c>
      <c r="G95" s="23"/>
    </row>
    <row r="96" spans="1:7" ht="30.75" customHeight="1">
      <c r="A96" s="19">
        <v>28</v>
      </c>
      <c r="B96" s="30" t="s">
        <v>152</v>
      </c>
      <c r="C96" s="30"/>
      <c r="D96" s="21" t="s">
        <v>153</v>
      </c>
      <c r="E96" s="21"/>
      <c r="F96" s="22">
        <v>628</v>
      </c>
      <c r="G96" s="23"/>
    </row>
    <row r="97" spans="1:7" ht="47.25" customHeight="1">
      <c r="A97" s="9"/>
      <c r="B97" s="39" t="s">
        <v>70</v>
      </c>
      <c r="C97" s="40"/>
      <c r="D97" s="25"/>
      <c r="E97" s="26"/>
      <c r="F97" s="35">
        <f>SUM(F69:G96)</f>
        <v>45899.020000000011</v>
      </c>
      <c r="G97" s="26"/>
    </row>
    <row r="99" spans="1:7">
      <c r="A99" s="1" t="s">
        <v>27</v>
      </c>
      <c r="D99" s="7">
        <f>3.4*H4*C6</f>
        <v>298313.27999999997</v>
      </c>
      <c r="E99" s="1" t="s">
        <v>28</v>
      </c>
    </row>
    <row r="100" spans="1:7">
      <c r="A100" s="1" t="s">
        <v>29</v>
      </c>
      <c r="D100" s="7">
        <f>F104*5.3%</f>
        <v>52233.155719999995</v>
      </c>
      <c r="E100" s="1" t="s">
        <v>28</v>
      </c>
    </row>
    <row r="102" spans="1:7">
      <c r="A102" s="1" t="s">
        <v>41</v>
      </c>
    </row>
    <row r="103" spans="1:7">
      <c r="A103" s="1" t="s">
        <v>149</v>
      </c>
    </row>
    <row r="104" spans="1:7">
      <c r="B104" s="1" t="s">
        <v>40</v>
      </c>
      <c r="F104" s="7">
        <f>435186.72+550344.52</f>
        <v>985531.24</v>
      </c>
      <c r="G104" s="1" t="s">
        <v>28</v>
      </c>
    </row>
    <row r="106" spans="1:7">
      <c r="A106" s="1" t="s">
        <v>150</v>
      </c>
    </row>
    <row r="107" spans="1:7">
      <c r="B107" s="1" t="s">
        <v>39</v>
      </c>
      <c r="F107" s="7">
        <f>F64+F97+D99</f>
        <v>884758.88800000004</v>
      </c>
      <c r="G107" s="1" t="s">
        <v>28</v>
      </c>
    </row>
    <row r="109" spans="1:7" ht="30" customHeight="1">
      <c r="A109" s="1" t="s">
        <v>30</v>
      </c>
    </row>
    <row r="110" spans="1:7" ht="32.25" customHeight="1"/>
    <row r="111" spans="1:7" ht="28.5" customHeight="1">
      <c r="A111" s="8" t="s">
        <v>31</v>
      </c>
      <c r="B111" s="36" t="s">
        <v>32</v>
      </c>
      <c r="C111" s="36"/>
      <c r="D111" s="8" t="s">
        <v>33</v>
      </c>
      <c r="E111" s="36" t="s">
        <v>34</v>
      </c>
      <c r="F111" s="36"/>
      <c r="G111" s="8" t="s">
        <v>35</v>
      </c>
    </row>
    <row r="112" spans="1:7" ht="33.75" customHeight="1">
      <c r="A112" s="37" t="s">
        <v>36</v>
      </c>
      <c r="B112" s="38" t="s">
        <v>54</v>
      </c>
      <c r="C112" s="38"/>
      <c r="D112" s="10">
        <v>15</v>
      </c>
      <c r="E112" s="38" t="s">
        <v>56</v>
      </c>
      <c r="F112" s="38"/>
      <c r="G112" s="10">
        <v>15</v>
      </c>
    </row>
    <row r="113" spans="1:7" ht="43.5" customHeight="1">
      <c r="A113" s="37"/>
      <c r="B113" s="38" t="s">
        <v>42</v>
      </c>
      <c r="C113" s="38"/>
      <c r="D113" s="10">
        <v>2</v>
      </c>
      <c r="E113" s="38" t="s">
        <v>56</v>
      </c>
      <c r="F113" s="38"/>
      <c r="G113" s="10">
        <v>2</v>
      </c>
    </row>
    <row r="114" spans="1:7" ht="69" customHeight="1">
      <c r="A114" s="37"/>
      <c r="B114" s="38" t="s">
        <v>43</v>
      </c>
      <c r="C114" s="38"/>
      <c r="D114" s="10"/>
      <c r="E114" s="38" t="s">
        <v>56</v>
      </c>
      <c r="F114" s="38"/>
      <c r="G114" s="10"/>
    </row>
    <row r="115" spans="1:7" ht="37.5" customHeight="1">
      <c r="A115" s="10" t="s">
        <v>44</v>
      </c>
      <c r="B115" s="38" t="s">
        <v>45</v>
      </c>
      <c r="C115" s="38"/>
      <c r="D115" s="10"/>
      <c r="E115" s="38" t="s">
        <v>57</v>
      </c>
      <c r="F115" s="38"/>
      <c r="G115" s="10"/>
    </row>
    <row r="116" spans="1:7" ht="60" customHeight="1">
      <c r="A116" s="37" t="s">
        <v>46</v>
      </c>
      <c r="B116" s="38" t="s">
        <v>55</v>
      </c>
      <c r="C116" s="38"/>
      <c r="D116" s="10">
        <v>1</v>
      </c>
      <c r="E116" s="38" t="s">
        <v>58</v>
      </c>
      <c r="F116" s="38"/>
      <c r="G116" s="10">
        <v>1</v>
      </c>
    </row>
    <row r="117" spans="1:7" ht="33" customHeight="1">
      <c r="A117" s="37"/>
      <c r="B117" s="38" t="s">
        <v>47</v>
      </c>
      <c r="C117" s="38"/>
      <c r="D117" s="10">
        <v>1</v>
      </c>
      <c r="E117" s="38" t="s">
        <v>59</v>
      </c>
      <c r="F117" s="38"/>
      <c r="G117" s="10">
        <v>1</v>
      </c>
    </row>
    <row r="118" spans="1:7" ht="42.75" customHeight="1">
      <c r="A118" s="37"/>
      <c r="B118" s="38" t="s">
        <v>51</v>
      </c>
      <c r="C118" s="38"/>
      <c r="D118" s="10">
        <v>47</v>
      </c>
      <c r="E118" s="38" t="s">
        <v>60</v>
      </c>
      <c r="F118" s="38"/>
      <c r="G118" s="10">
        <v>47</v>
      </c>
    </row>
    <row r="119" spans="1:7" ht="36" customHeight="1">
      <c r="A119" s="37"/>
      <c r="B119" s="38" t="s">
        <v>52</v>
      </c>
      <c r="C119" s="38"/>
      <c r="D119" s="10"/>
      <c r="E119" s="38" t="s">
        <v>61</v>
      </c>
      <c r="F119" s="38"/>
      <c r="G119" s="10"/>
    </row>
    <row r="120" spans="1:7">
      <c r="A120" s="37"/>
      <c r="B120" s="38" t="s">
        <v>53</v>
      </c>
      <c r="C120" s="38"/>
      <c r="D120" s="10">
        <v>2</v>
      </c>
      <c r="E120" s="38" t="s">
        <v>62</v>
      </c>
      <c r="F120" s="38"/>
      <c r="G120" s="10">
        <v>2</v>
      </c>
    </row>
    <row r="121" spans="1:7">
      <c r="A121" s="37"/>
      <c r="B121" s="38" t="s">
        <v>48</v>
      </c>
      <c r="C121" s="38"/>
      <c r="D121" s="10"/>
      <c r="E121" s="38" t="s">
        <v>63</v>
      </c>
      <c r="F121" s="38"/>
      <c r="G121" s="10"/>
    </row>
    <row r="122" spans="1:7">
      <c r="A122" s="37"/>
      <c r="B122" s="38" t="s">
        <v>49</v>
      </c>
      <c r="C122" s="38"/>
      <c r="D122" s="10">
        <v>1</v>
      </c>
      <c r="E122" s="38" t="s">
        <v>58</v>
      </c>
      <c r="F122" s="38"/>
      <c r="G122" s="10">
        <v>1</v>
      </c>
    </row>
    <row r="123" spans="1:7">
      <c r="A123" s="37"/>
      <c r="B123" s="38" t="s">
        <v>50</v>
      </c>
      <c r="C123" s="38"/>
      <c r="D123" s="10">
        <v>6</v>
      </c>
      <c r="E123" s="38"/>
      <c r="F123" s="38"/>
      <c r="G123" s="10">
        <v>6</v>
      </c>
    </row>
    <row r="126" spans="1:7">
      <c r="A126" s="1" t="s">
        <v>66</v>
      </c>
      <c r="F126" s="1" t="s">
        <v>65</v>
      </c>
    </row>
    <row r="128" spans="1:7">
      <c r="A128" s="1" t="s">
        <v>69</v>
      </c>
      <c r="F128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9">
    <mergeCell ref="A44:A45"/>
    <mergeCell ref="F44:F45"/>
    <mergeCell ref="G44:G45"/>
    <mergeCell ref="A46:A47"/>
    <mergeCell ref="F46:F47"/>
    <mergeCell ref="G46:G47"/>
    <mergeCell ref="A48:A49"/>
    <mergeCell ref="F48:F49"/>
    <mergeCell ref="G48:G49"/>
    <mergeCell ref="A38:A39"/>
    <mergeCell ref="F38:F39"/>
    <mergeCell ref="G38:G39"/>
    <mergeCell ref="A40:A41"/>
    <mergeCell ref="F40:F41"/>
    <mergeCell ref="G40:G41"/>
    <mergeCell ref="A42:A43"/>
    <mergeCell ref="F42:F43"/>
    <mergeCell ref="G42:G43"/>
    <mergeCell ref="A25:B25"/>
    <mergeCell ref="C25:D25"/>
    <mergeCell ref="E25:F25"/>
    <mergeCell ref="C26:D26"/>
    <mergeCell ref="E26:F26"/>
    <mergeCell ref="C27:D27"/>
    <mergeCell ref="E27:F27"/>
    <mergeCell ref="C28:D28"/>
    <mergeCell ref="E28:F28"/>
    <mergeCell ref="A18:D18"/>
    <mergeCell ref="E18:F18"/>
    <mergeCell ref="A19:D19"/>
    <mergeCell ref="E19:F19"/>
    <mergeCell ref="A20:D20"/>
    <mergeCell ref="E20:F20"/>
    <mergeCell ref="A21:D21"/>
    <mergeCell ref="E21:F21"/>
    <mergeCell ref="A22:D22"/>
    <mergeCell ref="E22:F22"/>
    <mergeCell ref="B115:C115"/>
    <mergeCell ref="E115:F115"/>
    <mergeCell ref="A116:A123"/>
    <mergeCell ref="B116:C116"/>
    <mergeCell ref="E116:F116"/>
    <mergeCell ref="B117:C117"/>
    <mergeCell ref="E117:F117"/>
    <mergeCell ref="B118:C118"/>
    <mergeCell ref="E118:F118"/>
    <mergeCell ref="B122:C122"/>
    <mergeCell ref="E122:F122"/>
    <mergeCell ref="B123:C123"/>
    <mergeCell ref="E123:F123"/>
    <mergeCell ref="B119:C119"/>
    <mergeCell ref="E119:F119"/>
    <mergeCell ref="B120:C120"/>
    <mergeCell ref="E120:F120"/>
    <mergeCell ref="B121:C121"/>
    <mergeCell ref="E121:F121"/>
    <mergeCell ref="B89:C89"/>
    <mergeCell ref="B90:C90"/>
    <mergeCell ref="B91:C91"/>
    <mergeCell ref="B92:C92"/>
    <mergeCell ref="B93:C93"/>
    <mergeCell ref="F97:G97"/>
    <mergeCell ref="B111:C111"/>
    <mergeCell ref="E111:F111"/>
    <mergeCell ref="A112:A114"/>
    <mergeCell ref="B112:C112"/>
    <mergeCell ref="E112:F112"/>
    <mergeCell ref="B113:C113"/>
    <mergeCell ref="E113:F113"/>
    <mergeCell ref="B114:C114"/>
    <mergeCell ref="E114:F114"/>
    <mergeCell ref="B97:C97"/>
    <mergeCell ref="D97:E97"/>
    <mergeCell ref="B94:C94"/>
    <mergeCell ref="D94:E94"/>
    <mergeCell ref="F94:G94"/>
    <mergeCell ref="B95:C95"/>
    <mergeCell ref="D95:E95"/>
    <mergeCell ref="F95:G95"/>
    <mergeCell ref="B96:C96"/>
    <mergeCell ref="B84:C84"/>
    <mergeCell ref="B85:C85"/>
    <mergeCell ref="B86:C86"/>
    <mergeCell ref="B87:C87"/>
    <mergeCell ref="B88:C88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8:C68"/>
    <mergeCell ref="D68:E68"/>
    <mergeCell ref="F68:G68"/>
    <mergeCell ref="B69:C69"/>
    <mergeCell ref="B70:C70"/>
    <mergeCell ref="B71:C71"/>
    <mergeCell ref="D72:E72"/>
    <mergeCell ref="D73:E73"/>
    <mergeCell ref="D74:E74"/>
    <mergeCell ref="D75:E75"/>
    <mergeCell ref="D76:E76"/>
    <mergeCell ref="D77:E77"/>
    <mergeCell ref="F72:G72"/>
    <mergeCell ref="F73:G73"/>
    <mergeCell ref="F74:G74"/>
    <mergeCell ref="F75:G75"/>
    <mergeCell ref="F76:G76"/>
    <mergeCell ref="F77:G77"/>
    <mergeCell ref="B63:C63"/>
    <mergeCell ref="D63:E63"/>
    <mergeCell ref="F63:G63"/>
    <mergeCell ref="B64:C64"/>
    <mergeCell ref="D64:E64"/>
    <mergeCell ref="F64:G64"/>
    <mergeCell ref="D69:E69"/>
    <mergeCell ref="D70:E70"/>
    <mergeCell ref="D71:E71"/>
    <mergeCell ref="F69:G69"/>
    <mergeCell ref="F70:G70"/>
    <mergeCell ref="F71:G71"/>
    <mergeCell ref="D57:E57"/>
    <mergeCell ref="F57:G57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D83:E83"/>
    <mergeCell ref="D84:E84"/>
    <mergeCell ref="D85:E85"/>
    <mergeCell ref="D86:E86"/>
    <mergeCell ref="D87:E87"/>
    <mergeCell ref="D88:E88"/>
    <mergeCell ref="A1:G1"/>
    <mergeCell ref="A2:G2"/>
    <mergeCell ref="A3:G3"/>
    <mergeCell ref="A4:G4"/>
    <mergeCell ref="B55:C55"/>
    <mergeCell ref="D55:E55"/>
    <mergeCell ref="F55:G55"/>
    <mergeCell ref="D81:E81"/>
    <mergeCell ref="D82:E82"/>
    <mergeCell ref="F81:G81"/>
    <mergeCell ref="F82:G82"/>
    <mergeCell ref="B58:C58"/>
    <mergeCell ref="D58:E58"/>
    <mergeCell ref="F58:G58"/>
    <mergeCell ref="B56:C56"/>
    <mergeCell ref="D56:E56"/>
    <mergeCell ref="F56:G56"/>
    <mergeCell ref="B57:C57"/>
    <mergeCell ref="D96:E96"/>
    <mergeCell ref="F96:G96"/>
    <mergeCell ref="F78:G78"/>
    <mergeCell ref="F79:G79"/>
    <mergeCell ref="F80:G80"/>
    <mergeCell ref="F89:G89"/>
    <mergeCell ref="F90:G90"/>
    <mergeCell ref="F91:G91"/>
    <mergeCell ref="F92:G92"/>
    <mergeCell ref="F93:G93"/>
    <mergeCell ref="F83:G83"/>
    <mergeCell ref="F84:G84"/>
    <mergeCell ref="F85:G85"/>
    <mergeCell ref="F86:G86"/>
    <mergeCell ref="F87:G87"/>
    <mergeCell ref="F88:G88"/>
    <mergeCell ref="D78:E78"/>
    <mergeCell ref="D79:E79"/>
    <mergeCell ref="D80:E80"/>
    <mergeCell ref="D89:E89"/>
    <mergeCell ref="D90:E90"/>
    <mergeCell ref="D91:E91"/>
    <mergeCell ref="D92:E92"/>
    <mergeCell ref="D93:E9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2015-03-10T13:57:01Z</dcterms:modified>
</cp:coreProperties>
</file>