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2" i="11"/>
  <c r="D78" s="1"/>
  <c r="F53"/>
  <c r="F48"/>
  <c r="F47"/>
  <c r="F49"/>
  <c r="E41"/>
  <c r="D41"/>
  <c r="B40"/>
  <c r="B39"/>
  <c r="B38"/>
  <c r="B37"/>
  <c r="B36"/>
  <c r="B35"/>
  <c r="B34"/>
  <c r="B33"/>
  <c r="C6"/>
  <c r="F50" s="1"/>
  <c r="D77" l="1"/>
  <c r="F51"/>
  <c r="F54"/>
  <c r="F75"/>
  <c r="F55" l="1"/>
  <c r="F85" s="1"/>
</calcChain>
</file>

<file path=xl/sharedStrings.xml><?xml version="1.0" encoding="utf-8"?>
<sst xmlns="http://schemas.openxmlformats.org/spreadsheetml/2006/main" count="156" uniqueCount="130">
  <si>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</si>
  <si>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</si>
  <si>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</si>
  <si>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</si>
  <si>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</si>
  <si>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</si>
  <si>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</si>
  <si>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</si>
  <si>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</si>
  <si>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</si>
  <si>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</si>
  <si>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</si>
  <si>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</si>
  <si>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</si>
  <si>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</si>
  <si>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</si>
  <si>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</si>
  <si>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</si>
  <si>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</si>
  <si>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</si>
  <si>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</si>
  <si>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</si>
  <si>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</si>
  <si>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</si>
  <si>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</si>
  <si>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</si>
  <si>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</si>
  <si>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</si>
  <si>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</si>
  <si>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</si>
  <si>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</si>
  <si>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</si>
  <si>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</si>
  <si>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</si>
  <si>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</si>
  <si>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</si>
  <si>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</si>
  <si>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</si>
  <si>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</si>
  <si>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</si>
  <si>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</si>
  <si>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</si>
  <si>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</si>
  <si>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</si>
  <si>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</si>
  <si>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</si>
  <si>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</si>
  <si>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</si>
  <si>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</si>
  <si>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</si>
  <si>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</si>
  <si>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</si>
  <si>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</si>
  <si>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</si>
  <si>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</si>
  <si>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</si>
  <si>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</si>
  <si>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</si>
  <si>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</si>
  <si>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</si>
  <si>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</si>
  <si>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</si>
  <si>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</si>
  <si>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</si>
  <si>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</si>
  <si>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</si>
  <si>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</si>
  <si>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</si>
  <si>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</si>
  <si>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</si>
  <si>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</si>
  <si>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22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</si>
  <si>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</si>
  <si>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</si>
  <si>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</si>
  <si>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</si>
  <si>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</si>
  <si>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</si>
  <si>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</si>
  <si>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</si>
  <si>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</si>
  <si>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</si>
  <si>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</si>
  <si>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</si>
  <si>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</si>
  <si>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</si>
  <si>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</si>
  <si>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</si>
  <si>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</si>
  <si>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</si>
  <si>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</si>
  <si>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</si>
  <si>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</si>
  <si>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</si>
  <si>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</si>
  <si>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357 от 24.12.08г.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</si>
  <si>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</si>
  <si>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</si>
  <si>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</si>
  <si>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</si>
  <si>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</si>
  <si>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дверных полотен</t>
  </si>
  <si>
    <t>Январь</t>
  </si>
  <si>
    <t>Ремонт степенек в подъезде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</si>
  <si>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</si>
  <si>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</si>
  <si>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</si>
  <si>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системы отопления кв.6</t>
  </si>
  <si>
    <t>Сентябрь</t>
  </si>
  <si>
    <t>Замена части лежака ХВ под. №3</t>
  </si>
  <si>
    <t>Установка козырька над подъездом</t>
  </si>
  <si>
    <t>Октябрь</t>
  </si>
  <si>
    <t>Покраска метал.козырька</t>
  </si>
  <si>
    <t>Ремонт освещения площадок</t>
  </si>
  <si>
    <t>Прочистка дым.канала в ванне кв.15</t>
  </si>
  <si>
    <t>с 1 января 2014г -</t>
  </si>
  <si>
    <t>с 1 августа 2014г -</t>
  </si>
  <si>
    <t>вывоз мусора</t>
  </si>
  <si>
    <t>Опиловка 1-го дерева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</si>
  <si>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</si>
  <si>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</si>
  <si>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уличного освещения</t>
  </si>
  <si>
    <t>Ноябрь</t>
  </si>
  <si>
    <t>Уборка мусора с козырьков</t>
  </si>
  <si>
    <t>Прочистка врезки ХВ кв.13</t>
  </si>
  <si>
    <t>Декабрь</t>
  </si>
  <si>
    <t>Замена подводки к радиатору отопления кв.6</t>
  </si>
  <si>
    <t>Замена стояка ХВ кв.9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</si>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</sst>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76" workbookViewId="0">
      <selection activeCell="E88" sqref="E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71</v>
      </c>
      <c r="B3" s="36"/>
      <c r="C3" s="36"/>
      <c r="D3" s="36"/>
      <c r="E3" s="36"/>
      <c r="F3" s="36"/>
      <c r="G3" s="36"/>
    </row>
    <row r="4" spans="1:8">
      <c r="A4" s="36" t="s">
        <v>100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1253.3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1186.3</v>
      </c>
      <c r="E7" s="1" t="s">
        <v>2</v>
      </c>
    </row>
    <row r="8" spans="1:8">
      <c r="B8" s="1" t="s">
        <v>75</v>
      </c>
      <c r="C8" s="3"/>
      <c r="D8" s="1">
        <v>67</v>
      </c>
      <c r="E8" s="1" t="s">
        <v>2</v>
      </c>
    </row>
    <row r="9" spans="1:8">
      <c r="A9" s="1" t="s">
        <v>76</v>
      </c>
      <c r="C9" s="1">
        <v>3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18</v>
      </c>
    </row>
    <row r="12" spans="1:8">
      <c r="A12" s="1" t="s">
        <v>79</v>
      </c>
      <c r="E12" s="1">
        <v>101.5</v>
      </c>
      <c r="F12" s="1" t="s">
        <v>2</v>
      </c>
    </row>
    <row r="13" spans="1:8">
      <c r="A13" s="1" t="s">
        <v>80</v>
      </c>
      <c r="B13" s="1">
        <v>579</v>
      </c>
      <c r="C13" s="1" t="s">
        <v>2</v>
      </c>
    </row>
    <row r="14" spans="1:8">
      <c r="A14" s="1" t="s">
        <v>81</v>
      </c>
      <c r="D14" s="1">
        <v>2000</v>
      </c>
      <c r="E14" s="1" t="s">
        <v>2</v>
      </c>
    </row>
    <row r="16" spans="1:8">
      <c r="A16" s="1" t="s">
        <v>82</v>
      </c>
    </row>
    <row r="17" spans="1:10">
      <c r="A17" s="38" t="s">
        <v>83</v>
      </c>
      <c r="B17" s="38"/>
      <c r="C17" s="38"/>
      <c r="D17" s="38"/>
      <c r="E17" s="38" t="s">
        <v>84</v>
      </c>
      <c r="F17" s="38"/>
    </row>
    <row r="18" spans="1:10">
      <c r="A18" s="39" t="s">
        <v>85</v>
      </c>
      <c r="B18" s="39"/>
      <c r="C18" s="39"/>
      <c r="D18" s="39"/>
      <c r="E18" s="38" t="s">
        <v>96</v>
      </c>
      <c r="F18" s="38"/>
    </row>
    <row r="20" spans="1:10">
      <c r="A20" s="1" t="s">
        <v>86</v>
      </c>
    </row>
    <row r="21" spans="1:10" ht="31.5" customHeight="1">
      <c r="A21" s="37" t="s">
        <v>87</v>
      </c>
      <c r="B21" s="37"/>
      <c r="C21" s="37" t="s">
        <v>88</v>
      </c>
      <c r="D21" s="37"/>
      <c r="E21" s="37" t="s">
        <v>89</v>
      </c>
      <c r="F21" s="37"/>
    </row>
    <row r="22" spans="1:10">
      <c r="A22" s="14" t="s">
        <v>90</v>
      </c>
      <c r="B22" s="14"/>
      <c r="C22" s="38">
        <v>23</v>
      </c>
      <c r="D22" s="38"/>
      <c r="E22" s="38">
        <v>23</v>
      </c>
      <c r="F22" s="38"/>
    </row>
    <row r="23" spans="1:10">
      <c r="A23" s="14" t="s">
        <v>91</v>
      </c>
      <c r="B23" s="14"/>
      <c r="C23" s="38">
        <v>4</v>
      </c>
      <c r="D23" s="38"/>
      <c r="E23" s="38">
        <v>7</v>
      </c>
      <c r="F23" s="38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115</v>
      </c>
      <c r="D28" s="17">
        <v>13.66</v>
      </c>
      <c r="E28" s="1" t="s">
        <v>94</v>
      </c>
    </row>
    <row r="29" spans="1:10">
      <c r="B29" s="1" t="s">
        <v>116</v>
      </c>
      <c r="D29" s="1">
        <v>12.08</v>
      </c>
      <c r="E29" s="1" t="s">
        <v>94</v>
      </c>
    </row>
    <row r="30" spans="1:10">
      <c r="B30" s="1" t="s">
        <v>117</v>
      </c>
      <c r="D30" s="1">
        <v>2.95</v>
      </c>
      <c r="E30" s="1" t="s">
        <v>94</v>
      </c>
    </row>
    <row r="31" spans="1:10" ht="27" customHeight="1">
      <c r="A31" s="1" t="s">
        <v>1</v>
      </c>
    </row>
    <row r="32" spans="1:10" ht="98.25" customHeight="1">
      <c r="A32" s="15" t="s">
        <v>3</v>
      </c>
      <c r="B32" s="16" t="s">
        <v>105</v>
      </c>
      <c r="C32" s="16" t="s">
        <v>106</v>
      </c>
      <c r="D32" s="15" t="s">
        <v>97</v>
      </c>
      <c r="E32" s="18" t="s">
        <v>4</v>
      </c>
      <c r="F32" s="42"/>
      <c r="G32" s="42"/>
      <c r="H32" s="2"/>
      <c r="I32" s="2"/>
      <c r="J32" s="2"/>
    </row>
    <row r="33" spans="1:7">
      <c r="A33" s="40" t="s">
        <v>37</v>
      </c>
      <c r="B33" s="5">
        <f>D33/C33</f>
        <v>17218.233898305083</v>
      </c>
      <c r="C33" s="6">
        <v>2.95</v>
      </c>
      <c r="D33" s="6">
        <v>50793.79</v>
      </c>
      <c r="E33" s="6"/>
      <c r="F33" s="43"/>
      <c r="G33" s="43"/>
    </row>
    <row r="34" spans="1:7">
      <c r="A34" s="41"/>
      <c r="B34" s="5">
        <f>D34/C34</f>
        <v>17787.065146579807</v>
      </c>
      <c r="C34" s="6">
        <v>3.07</v>
      </c>
      <c r="D34" s="6">
        <v>54606.29</v>
      </c>
      <c r="E34" s="6">
        <v>3047.48</v>
      </c>
      <c r="F34" s="43"/>
      <c r="G34" s="43"/>
    </row>
    <row r="35" spans="1:7">
      <c r="A35" s="40" t="s">
        <v>38</v>
      </c>
      <c r="B35" s="5">
        <f t="shared" ref="B35:B40" si="0">D35/C35</f>
        <v>121.51524751420926</v>
      </c>
      <c r="C35" s="6">
        <v>1502.54</v>
      </c>
      <c r="D35" s="6">
        <v>182581.52</v>
      </c>
      <c r="E35" s="6"/>
      <c r="F35" s="43"/>
      <c r="G35" s="43"/>
    </row>
    <row r="36" spans="1:7">
      <c r="A36" s="41"/>
      <c r="B36" s="5">
        <f t="shared" si="0"/>
        <v>106.35680150088101</v>
      </c>
      <c r="C36" s="6">
        <v>1577.74</v>
      </c>
      <c r="D36" s="6">
        <v>167803.38</v>
      </c>
      <c r="E36" s="6"/>
      <c r="F36" s="43"/>
      <c r="G36" s="43"/>
    </row>
    <row r="37" spans="1:7" ht="16.5" customHeight="1">
      <c r="A37" s="40" t="s">
        <v>98</v>
      </c>
      <c r="B37" s="5">
        <f t="shared" si="0"/>
        <v>1358.7291414752117</v>
      </c>
      <c r="C37" s="6">
        <v>16.54</v>
      </c>
      <c r="D37" s="6">
        <v>22473.38</v>
      </c>
      <c r="E37" s="6"/>
      <c r="F37" s="43"/>
      <c r="G37" s="43"/>
    </row>
    <row r="38" spans="1:7">
      <c r="A38" s="41"/>
      <c r="B38" s="5">
        <f t="shared" si="0"/>
        <v>1425.079538904899</v>
      </c>
      <c r="C38" s="6">
        <v>17.350000000000001</v>
      </c>
      <c r="D38" s="6">
        <v>24725.13</v>
      </c>
      <c r="E38" s="6">
        <v>877.3</v>
      </c>
      <c r="F38" s="43"/>
      <c r="G38" s="43"/>
    </row>
    <row r="39" spans="1:7" ht="16.5" customHeight="1">
      <c r="A39" s="40" t="s">
        <v>99</v>
      </c>
      <c r="B39" s="5">
        <f t="shared" si="0"/>
        <v>1358.7256371814094</v>
      </c>
      <c r="C39" s="6">
        <v>26.68</v>
      </c>
      <c r="D39" s="6">
        <v>36250.800000000003</v>
      </c>
      <c r="E39" s="6"/>
      <c r="F39" s="43"/>
      <c r="G39" s="43"/>
    </row>
    <row r="40" spans="1:7">
      <c r="A40" s="41"/>
      <c r="B40" s="5">
        <f t="shared" si="0"/>
        <v>1410.4805097451276</v>
      </c>
      <c r="C40" s="6">
        <v>26.68</v>
      </c>
      <c r="D40" s="6">
        <v>37631.620000000003</v>
      </c>
      <c r="E40" s="6">
        <v>1345.87</v>
      </c>
      <c r="F40" s="43"/>
      <c r="G40" s="43"/>
    </row>
    <row r="41" spans="1:7">
      <c r="A41" s="4" t="s">
        <v>68</v>
      </c>
      <c r="B41" s="5"/>
      <c r="C41" s="6"/>
      <c r="D41" s="6">
        <f>SUM(D33:D40)</f>
        <v>576865.91</v>
      </c>
      <c r="E41" s="6">
        <f>SUM(E33:E40)</f>
        <v>5270.65</v>
      </c>
      <c r="F41" s="44"/>
      <c r="G41" s="44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3" t="s">
        <v>9</v>
      </c>
      <c r="C46" s="24"/>
      <c r="D46" s="23" t="s">
        <v>10</v>
      </c>
      <c r="E46" s="24"/>
      <c r="F46" s="23" t="s">
        <v>11</v>
      </c>
      <c r="G46" s="24"/>
    </row>
    <row r="47" spans="1:7" ht="39.75" customHeight="1">
      <c r="A47" s="9">
        <v>1</v>
      </c>
      <c r="B47" s="34" t="s">
        <v>128</v>
      </c>
      <c r="C47" s="34"/>
      <c r="D47" s="33" t="s">
        <v>12</v>
      </c>
      <c r="E47" s="33"/>
      <c r="F47" s="35">
        <f>0.58*H4*D7</f>
        <v>8256.6479999999992</v>
      </c>
      <c r="G47" s="35"/>
    </row>
    <row r="48" spans="1:7" ht="31.5" customHeight="1">
      <c r="A48" s="9">
        <v>2</v>
      </c>
      <c r="B48" s="34" t="s">
        <v>13</v>
      </c>
      <c r="C48" s="34"/>
      <c r="D48" s="33" t="s">
        <v>12</v>
      </c>
      <c r="E48" s="33"/>
      <c r="F48" s="35">
        <f>1.82*H4*D7</f>
        <v>25908.791999999998</v>
      </c>
      <c r="G48" s="35"/>
    </row>
    <row r="49" spans="1:7">
      <c r="A49" s="13">
        <v>3</v>
      </c>
      <c r="B49" s="34" t="s">
        <v>14</v>
      </c>
      <c r="C49" s="34"/>
      <c r="D49" s="33" t="s">
        <v>15</v>
      </c>
      <c r="E49" s="33"/>
      <c r="F49" s="35">
        <f>0.16*H4*D7</f>
        <v>2277.6959999999999</v>
      </c>
      <c r="G49" s="35"/>
    </row>
    <row r="50" spans="1:7" ht="68.25" customHeight="1">
      <c r="A50" s="13">
        <v>4</v>
      </c>
      <c r="B50" s="34" t="s">
        <v>16</v>
      </c>
      <c r="C50" s="34"/>
      <c r="D50" s="23" t="s">
        <v>129</v>
      </c>
      <c r="E50" s="24"/>
      <c r="F50" s="35">
        <f>0.84*H4*C6</f>
        <v>12633.263999999999</v>
      </c>
      <c r="G50" s="35"/>
    </row>
    <row r="51" spans="1:7" ht="61.5" customHeight="1">
      <c r="A51" s="13">
        <v>5</v>
      </c>
      <c r="B51" s="34" t="s">
        <v>17</v>
      </c>
      <c r="C51" s="34"/>
      <c r="D51" s="33" t="s">
        <v>18</v>
      </c>
      <c r="E51" s="33"/>
      <c r="F51" s="35">
        <f>1.11*H4*C6</f>
        <v>16693.955999999998</v>
      </c>
      <c r="G51" s="35"/>
    </row>
    <row r="52" spans="1:7" ht="29.25" customHeight="1">
      <c r="A52" s="13">
        <v>6</v>
      </c>
      <c r="B52" s="34" t="s">
        <v>19</v>
      </c>
      <c r="C52" s="34"/>
      <c r="D52" s="33" t="s">
        <v>64</v>
      </c>
      <c r="E52" s="33"/>
      <c r="F52" s="35"/>
      <c r="G52" s="35"/>
    </row>
    <row r="53" spans="1:7" ht="29.25" customHeight="1">
      <c r="A53" s="13">
        <v>7</v>
      </c>
      <c r="B53" s="34" t="s">
        <v>20</v>
      </c>
      <c r="C53" s="34"/>
      <c r="D53" s="23" t="s">
        <v>64</v>
      </c>
      <c r="E53" s="24"/>
      <c r="F53" s="35">
        <f>2.35*7*D7</f>
        <v>19514.634999999998</v>
      </c>
      <c r="G53" s="35"/>
    </row>
    <row r="54" spans="1:7" ht="44.25" customHeight="1">
      <c r="A54" s="13">
        <v>8</v>
      </c>
      <c r="B54" s="34" t="s">
        <v>21</v>
      </c>
      <c r="C54" s="34"/>
      <c r="D54" s="23" t="s">
        <v>72</v>
      </c>
      <c r="E54" s="24"/>
      <c r="F54" s="35">
        <f>0.28*H4*C6</f>
        <v>4211.0880000000006</v>
      </c>
      <c r="G54" s="35"/>
    </row>
    <row r="55" spans="1:7" ht="31.5" customHeight="1">
      <c r="A55" s="9"/>
      <c r="B55" s="34" t="s">
        <v>22</v>
      </c>
      <c r="C55" s="34"/>
      <c r="D55" s="33"/>
      <c r="E55" s="33"/>
      <c r="F55" s="35">
        <f>SUM(F47:G54)</f>
        <v>89496.078999999998</v>
      </c>
      <c r="G55" s="35"/>
    </row>
    <row r="57" spans="1:7">
      <c r="A57" s="1" t="s">
        <v>23</v>
      </c>
    </row>
    <row r="59" spans="1:7" ht="49.5" customHeight="1">
      <c r="A59" s="9" t="s">
        <v>8</v>
      </c>
      <c r="B59" s="33" t="s">
        <v>24</v>
      </c>
      <c r="C59" s="33"/>
      <c r="D59" s="23" t="s">
        <v>25</v>
      </c>
      <c r="E59" s="24"/>
      <c r="F59" s="23" t="s">
        <v>26</v>
      </c>
      <c r="G59" s="24"/>
    </row>
    <row r="60" spans="1:7">
      <c r="A60" s="9">
        <v>1</v>
      </c>
      <c r="B60" s="25" t="s">
        <v>101</v>
      </c>
      <c r="C60" s="25"/>
      <c r="D60" s="28" t="s">
        <v>102</v>
      </c>
      <c r="E60" s="28"/>
      <c r="F60" s="29">
        <v>1753</v>
      </c>
      <c r="G60" s="30"/>
    </row>
    <row r="61" spans="1:7" ht="30.75" customHeight="1">
      <c r="A61" s="9">
        <v>2</v>
      </c>
      <c r="B61" s="25" t="s">
        <v>103</v>
      </c>
      <c r="C61" s="25"/>
      <c r="D61" s="28" t="s">
        <v>104</v>
      </c>
      <c r="E61" s="28"/>
      <c r="F61" s="29">
        <v>385.7</v>
      </c>
      <c r="G61" s="30"/>
    </row>
    <row r="62" spans="1:7" ht="33.75" customHeight="1">
      <c r="A62" s="11">
        <v>3</v>
      </c>
      <c r="B62" s="25" t="s">
        <v>107</v>
      </c>
      <c r="C62" s="25"/>
      <c r="D62" s="28" t="s">
        <v>108</v>
      </c>
      <c r="E62" s="28"/>
      <c r="F62" s="29">
        <v>2280.69</v>
      </c>
      <c r="G62" s="30"/>
    </row>
    <row r="63" spans="1:7" ht="31.5" customHeight="1">
      <c r="A63" s="11">
        <v>5</v>
      </c>
      <c r="B63" s="25" t="s">
        <v>109</v>
      </c>
      <c r="C63" s="25"/>
      <c r="D63" s="28" t="s">
        <v>108</v>
      </c>
      <c r="E63" s="28"/>
      <c r="F63" s="29">
        <v>4925</v>
      </c>
      <c r="G63" s="30"/>
    </row>
    <row r="64" spans="1:7" ht="33" customHeight="1">
      <c r="A64" s="11">
        <v>6</v>
      </c>
      <c r="B64" s="25" t="s">
        <v>110</v>
      </c>
      <c r="C64" s="25"/>
      <c r="D64" s="28" t="s">
        <v>111</v>
      </c>
      <c r="E64" s="28"/>
      <c r="F64" s="29">
        <v>6365</v>
      </c>
      <c r="G64" s="30"/>
    </row>
    <row r="65" spans="1:7">
      <c r="A65" s="11">
        <v>7</v>
      </c>
      <c r="B65" s="25" t="s">
        <v>112</v>
      </c>
      <c r="C65" s="25"/>
      <c r="D65" s="28" t="s">
        <v>111</v>
      </c>
      <c r="E65" s="28"/>
      <c r="F65" s="29">
        <v>301</v>
      </c>
      <c r="G65" s="30"/>
    </row>
    <row r="66" spans="1:7" ht="32.25" customHeight="1">
      <c r="A66" s="11">
        <v>8</v>
      </c>
      <c r="B66" s="31" t="s">
        <v>113</v>
      </c>
      <c r="C66" s="32"/>
      <c r="D66" s="28" t="s">
        <v>111</v>
      </c>
      <c r="E66" s="28"/>
      <c r="F66" s="29">
        <v>274.98</v>
      </c>
      <c r="G66" s="30"/>
    </row>
    <row r="67" spans="1:7" ht="41.25" customHeight="1">
      <c r="A67" s="11">
        <v>9</v>
      </c>
      <c r="B67" s="25" t="s">
        <v>114</v>
      </c>
      <c r="C67" s="25"/>
      <c r="D67" s="28" t="s">
        <v>111</v>
      </c>
      <c r="E67" s="28"/>
      <c r="F67" s="29">
        <v>568.15</v>
      </c>
      <c r="G67" s="30"/>
    </row>
    <row r="68" spans="1:7">
      <c r="A68" s="11">
        <v>10</v>
      </c>
      <c r="B68" s="25" t="s">
        <v>118</v>
      </c>
      <c r="C68" s="25"/>
      <c r="D68" s="28" t="s">
        <v>111</v>
      </c>
      <c r="E68" s="28"/>
      <c r="F68" s="29">
        <v>3130.27</v>
      </c>
      <c r="G68" s="30"/>
    </row>
    <row r="69" spans="1:7" ht="33" customHeight="1">
      <c r="A69" s="11">
        <v>11</v>
      </c>
      <c r="B69" s="25" t="s">
        <v>121</v>
      </c>
      <c r="C69" s="25"/>
      <c r="D69" s="28" t="s">
        <v>122</v>
      </c>
      <c r="E69" s="28"/>
      <c r="F69" s="29">
        <v>2108.3200000000002</v>
      </c>
      <c r="G69" s="30"/>
    </row>
    <row r="70" spans="1:7">
      <c r="A70" s="11">
        <v>12</v>
      </c>
      <c r="B70" s="25" t="s">
        <v>123</v>
      </c>
      <c r="C70" s="25"/>
      <c r="D70" s="28" t="s">
        <v>122</v>
      </c>
      <c r="E70" s="28"/>
      <c r="F70" s="29">
        <v>295.83999999999997</v>
      </c>
      <c r="G70" s="30"/>
    </row>
    <row r="71" spans="1:7">
      <c r="A71" s="11">
        <v>13</v>
      </c>
      <c r="B71" s="25" t="s">
        <v>124</v>
      </c>
      <c r="C71" s="25"/>
      <c r="D71" s="28" t="s">
        <v>125</v>
      </c>
      <c r="E71" s="28"/>
      <c r="F71" s="29">
        <v>2458.96</v>
      </c>
      <c r="G71" s="30"/>
    </row>
    <row r="72" spans="1:7" ht="30.75" customHeight="1">
      <c r="A72" s="11">
        <v>14</v>
      </c>
      <c r="B72" s="25" t="s">
        <v>126</v>
      </c>
      <c r="C72" s="25"/>
      <c r="D72" s="28" t="s">
        <v>125</v>
      </c>
      <c r="E72" s="28"/>
      <c r="F72" s="29">
        <v>4641.21</v>
      </c>
      <c r="G72" s="30"/>
    </row>
    <row r="73" spans="1:7">
      <c r="A73" s="11">
        <v>15</v>
      </c>
      <c r="B73" s="25" t="s">
        <v>127</v>
      </c>
      <c r="C73" s="25"/>
      <c r="D73" s="28" t="s">
        <v>125</v>
      </c>
      <c r="E73" s="28"/>
      <c r="F73" s="29">
        <v>3350.07</v>
      </c>
      <c r="G73" s="30"/>
    </row>
    <row r="74" spans="1:7" ht="33.75" customHeight="1">
      <c r="A74" s="11">
        <v>16</v>
      </c>
      <c r="B74" s="25" t="s">
        <v>113</v>
      </c>
      <c r="C74" s="25"/>
      <c r="D74" s="28" t="s">
        <v>125</v>
      </c>
      <c r="E74" s="28"/>
      <c r="F74" s="29">
        <v>274.98</v>
      </c>
      <c r="G74" s="30"/>
    </row>
    <row r="75" spans="1:7" ht="45.75" customHeight="1">
      <c r="A75" s="9"/>
      <c r="B75" s="21" t="s">
        <v>70</v>
      </c>
      <c r="C75" s="22"/>
      <c r="D75" s="23"/>
      <c r="E75" s="24"/>
      <c r="F75" s="26">
        <f>SUM(F60:G74)</f>
        <v>33113.170000000006</v>
      </c>
      <c r="G75" s="24"/>
    </row>
    <row r="77" spans="1:7">
      <c r="A77" s="1" t="s">
        <v>27</v>
      </c>
      <c r="D77" s="7">
        <f>3.4*H4*C6</f>
        <v>51134.639999999992</v>
      </c>
      <c r="E77" s="1" t="s">
        <v>28</v>
      </c>
    </row>
    <row r="78" spans="1:7">
      <c r="A78" s="1" t="s">
        <v>29</v>
      </c>
      <c r="D78" s="7">
        <f>F82*5.3%</f>
        <v>9665.2824600000004</v>
      </c>
      <c r="E78" s="1" t="s">
        <v>28</v>
      </c>
    </row>
    <row r="80" spans="1:7">
      <c r="A80" s="1" t="s">
        <v>41</v>
      </c>
    </row>
    <row r="81" spans="1:7">
      <c r="A81" s="1" t="s">
        <v>119</v>
      </c>
    </row>
    <row r="82" spans="1:7">
      <c r="B82" s="1" t="s">
        <v>40</v>
      </c>
      <c r="F82" s="7">
        <f>97229.16+85134.66</f>
        <v>182363.82</v>
      </c>
      <c r="G82" s="1" t="s">
        <v>28</v>
      </c>
    </row>
    <row r="84" spans="1:7">
      <c r="A84" s="1" t="s">
        <v>120</v>
      </c>
    </row>
    <row r="85" spans="1:7">
      <c r="B85" s="1" t="s">
        <v>39</v>
      </c>
      <c r="F85" s="7">
        <f>F55+F75+D77</f>
        <v>173743.889</v>
      </c>
      <c r="G85" s="1" t="s">
        <v>28</v>
      </c>
    </row>
    <row r="87" spans="1:7" ht="30" customHeight="1">
      <c r="A87" s="1" t="s">
        <v>30</v>
      </c>
    </row>
    <row r="88" spans="1:7" ht="32.25" customHeight="1"/>
    <row r="89" spans="1:7" ht="28.5" customHeight="1">
      <c r="A89" s="8" t="s">
        <v>31</v>
      </c>
      <c r="B89" s="27" t="s">
        <v>32</v>
      </c>
      <c r="C89" s="27"/>
      <c r="D89" s="8" t="s">
        <v>33</v>
      </c>
      <c r="E89" s="27" t="s">
        <v>34</v>
      </c>
      <c r="F89" s="27"/>
      <c r="G89" s="8" t="s">
        <v>35</v>
      </c>
    </row>
    <row r="90" spans="1:7" ht="33.75" customHeight="1">
      <c r="A90" s="20" t="s">
        <v>36</v>
      </c>
      <c r="B90" s="19" t="s">
        <v>54</v>
      </c>
      <c r="C90" s="19"/>
      <c r="D90" s="10">
        <v>5</v>
      </c>
      <c r="E90" s="19" t="s">
        <v>56</v>
      </c>
      <c r="F90" s="19"/>
      <c r="G90" s="10">
        <v>5</v>
      </c>
    </row>
    <row r="91" spans="1:7" ht="43.5" customHeight="1">
      <c r="A91" s="20"/>
      <c r="B91" s="19" t="s">
        <v>42</v>
      </c>
      <c r="C91" s="19"/>
      <c r="D91" s="10">
        <v>2</v>
      </c>
      <c r="E91" s="19" t="s">
        <v>56</v>
      </c>
      <c r="F91" s="19"/>
      <c r="G91" s="10">
        <v>2</v>
      </c>
    </row>
    <row r="92" spans="1:7" ht="69" customHeight="1">
      <c r="A92" s="20"/>
      <c r="B92" s="19" t="s">
        <v>43</v>
      </c>
      <c r="C92" s="19"/>
      <c r="D92" s="10"/>
      <c r="E92" s="19" t="s">
        <v>56</v>
      </c>
      <c r="F92" s="19"/>
      <c r="G92" s="10"/>
    </row>
    <row r="93" spans="1:7" ht="37.5" customHeight="1">
      <c r="A93" s="10" t="s">
        <v>44</v>
      </c>
      <c r="B93" s="19" t="s">
        <v>45</v>
      </c>
      <c r="C93" s="19"/>
      <c r="D93" s="10"/>
      <c r="E93" s="19" t="s">
        <v>57</v>
      </c>
      <c r="F93" s="19"/>
      <c r="G93" s="10"/>
    </row>
    <row r="94" spans="1:7" ht="60" customHeight="1">
      <c r="A94" s="20" t="s">
        <v>46</v>
      </c>
      <c r="B94" s="19" t="s">
        <v>55</v>
      </c>
      <c r="C94" s="19"/>
      <c r="D94" s="10"/>
      <c r="E94" s="19" t="s">
        <v>58</v>
      </c>
      <c r="F94" s="19"/>
      <c r="G94" s="10"/>
    </row>
    <row r="95" spans="1:7" ht="33" customHeight="1">
      <c r="A95" s="20"/>
      <c r="B95" s="19" t="s">
        <v>47</v>
      </c>
      <c r="C95" s="19"/>
      <c r="D95" s="10"/>
      <c r="E95" s="19" t="s">
        <v>59</v>
      </c>
      <c r="F95" s="19"/>
      <c r="G95" s="10"/>
    </row>
    <row r="96" spans="1:7" ht="42.75" customHeight="1">
      <c r="A96" s="20"/>
      <c r="B96" s="19" t="s">
        <v>51</v>
      </c>
      <c r="C96" s="19"/>
      <c r="D96" s="10">
        <v>2</v>
      </c>
      <c r="E96" s="19" t="s">
        <v>60</v>
      </c>
      <c r="F96" s="19"/>
      <c r="G96" s="10">
        <v>2</v>
      </c>
    </row>
    <row r="97" spans="1:7" ht="36" customHeight="1">
      <c r="A97" s="20"/>
      <c r="B97" s="19" t="s">
        <v>52</v>
      </c>
      <c r="C97" s="19"/>
      <c r="D97" s="10"/>
      <c r="E97" s="19" t="s">
        <v>61</v>
      </c>
      <c r="F97" s="19"/>
      <c r="G97" s="10"/>
    </row>
    <row r="98" spans="1:7">
      <c r="A98" s="20"/>
      <c r="B98" s="19" t="s">
        <v>53</v>
      </c>
      <c r="C98" s="19"/>
      <c r="D98" s="10"/>
      <c r="E98" s="19" t="s">
        <v>62</v>
      </c>
      <c r="F98" s="19"/>
      <c r="G98" s="10"/>
    </row>
    <row r="99" spans="1:7">
      <c r="A99" s="20"/>
      <c r="B99" s="19" t="s">
        <v>48</v>
      </c>
      <c r="C99" s="19"/>
      <c r="D99" s="10"/>
      <c r="E99" s="19" t="s">
        <v>63</v>
      </c>
      <c r="F99" s="19"/>
      <c r="G99" s="10"/>
    </row>
    <row r="100" spans="1:7">
      <c r="A100" s="20"/>
      <c r="B100" s="19" t="s">
        <v>49</v>
      </c>
      <c r="C100" s="19"/>
      <c r="D100" s="10">
        <v>1</v>
      </c>
      <c r="E100" s="19" t="s">
        <v>58</v>
      </c>
      <c r="F100" s="19"/>
      <c r="G100" s="10">
        <v>1</v>
      </c>
    </row>
    <row r="101" spans="1:7">
      <c r="A101" s="20"/>
      <c r="B101" s="19" t="s">
        <v>50</v>
      </c>
      <c r="C101" s="19"/>
      <c r="D101" s="10">
        <v>8</v>
      </c>
      <c r="E101" s="19"/>
      <c r="F101" s="19"/>
      <c r="G101" s="10">
        <v>8</v>
      </c>
    </row>
    <row r="104" spans="1:7">
      <c r="A104" s="1" t="s">
        <v>66</v>
      </c>
      <c r="F104" s="1" t="s">
        <v>65</v>
      </c>
    </row>
    <row r="106" spans="1:7">
      <c r="A106" s="1" t="s">
        <v>69</v>
      </c>
      <c r="F106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6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1:G1"/>
    <mergeCell ref="A2:G2"/>
    <mergeCell ref="A3:G3"/>
    <mergeCell ref="A4:G4"/>
    <mergeCell ref="B46:C46"/>
    <mergeCell ref="D46:E46"/>
    <mergeCell ref="F46:G46"/>
    <mergeCell ref="D71:E71"/>
    <mergeCell ref="D72:E72"/>
    <mergeCell ref="F71:G71"/>
    <mergeCell ref="F72:G72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F63:G63"/>
    <mergeCell ref="F64:G64"/>
    <mergeCell ref="F65:G65"/>
    <mergeCell ref="F66:G66"/>
    <mergeCell ref="F67:G67"/>
    <mergeCell ref="B74:C74"/>
    <mergeCell ref="B68:C68"/>
    <mergeCell ref="B69:C69"/>
    <mergeCell ref="B70:C70"/>
    <mergeCell ref="B71:C71"/>
    <mergeCell ref="B72:C72"/>
    <mergeCell ref="B73:C73"/>
    <mergeCell ref="F75:G75"/>
    <mergeCell ref="B89:C89"/>
    <mergeCell ref="E89:F89"/>
    <mergeCell ref="D73:E73"/>
    <mergeCell ref="D74:E74"/>
    <mergeCell ref="D68:E68"/>
    <mergeCell ref="D69:E69"/>
    <mergeCell ref="D70:E70"/>
    <mergeCell ref="F73:G73"/>
    <mergeCell ref="F74:G74"/>
    <mergeCell ref="F68:G68"/>
    <mergeCell ref="F69:G69"/>
    <mergeCell ref="F70:G70"/>
    <mergeCell ref="A90:A92"/>
    <mergeCell ref="B90:C90"/>
    <mergeCell ref="E90:F90"/>
    <mergeCell ref="B91:C91"/>
    <mergeCell ref="E91:F91"/>
    <mergeCell ref="B92:C92"/>
    <mergeCell ref="E92:F92"/>
    <mergeCell ref="B75:C75"/>
    <mergeCell ref="D75:E75"/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2015-03-04T10:53:17Z</dcterms:modified>
</cp:coreProperties>
</file>