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40" i="11"/>
  <c r="D136" s="1"/>
  <c r="F133"/>
  <c r="F62"/>
  <c r="F59"/>
  <c r="F56"/>
  <c r="E50"/>
  <c r="D50"/>
  <c r="B49"/>
  <c r="B48"/>
  <c r="B47"/>
  <c r="B46"/>
  <c r="B45"/>
  <c r="B44"/>
  <c r="B43"/>
  <c r="B42"/>
  <c r="B41"/>
  <c r="B40"/>
  <c r="B39"/>
  <c r="B38"/>
  <c r="C6"/>
  <c r="D135" s="1"/>
  <c r="F57" l="1"/>
  <c r="F60"/>
  <c r="F63"/>
  <c r="F58"/>
  <c r="F64" l="1"/>
  <c r="F143" s="1"/>
</calcChain>
</file>

<file path=xl/sharedStrings.xml><?xml version="1.0" encoding="utf-8"?>
<sst xmlns="http://schemas.openxmlformats.org/spreadsheetml/2006/main" count="263" uniqueCount="177">
  <si>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</si>
  <si>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</si>
  <si>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</si>
  <si>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</si>
  <si>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</si>
  <si>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</si>
  <si>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</si>
  <si>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</si>
  <si>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</si>
  <si>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</si>
  <si>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</si>
  <si>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</si>
  <si>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</si>
  <si>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</si>
  <si>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</si>
  <si>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</si>
  <si>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</si>
  <si>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</si>
  <si>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</si>
  <si>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</si>
  <si>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</si>
  <si>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</si>
  <si>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</si>
  <si>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</si>
  <si>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</si>
  <si>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</si>
  <si>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</si>
  <si>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</si>
  <si>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</si>
  <si>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</si>
  <si>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</si>
  <si>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</si>
  <si>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</si>
  <si>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</si>
  <si>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</si>
  <si>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</si>
  <si>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</si>
  <si>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</si>
  <si>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</si>
  <si>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</si>
  <si>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</si>
  <si>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</si>
  <si>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</si>
  <si>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</si>
  <si>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</si>
  <si>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</si>
  <si>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</si>
  <si>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</si>
  <si>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</si>
  <si>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</si>
  <si>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</si>
  <si>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</si>
  <si>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</si>
  <si>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</si>
  <si>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</si>
  <si>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</si>
  <si>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</si>
  <si>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</si>
  <si>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</si>
  <si>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</si>
  <si>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</si>
  <si>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</si>
  <si>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</si>
  <si>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</si>
  <si>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</si>
  <si>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</si>
  <si>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</si>
  <si>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</si>
  <si>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</si>
  <si>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</si>
  <si>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</si>
  <si>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2а по улице Колхозная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</si>
  <si>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</si>
  <si>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</si>
  <si>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</si>
  <si>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</si>
  <si>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</si>
  <si>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</si>
  <si>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</si>
  <si>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</si>
  <si>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</si>
  <si>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</si>
  <si>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</si>
  <si>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</si>
  <si>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</si>
  <si>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</si>
  <si>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</si>
  <si>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</si>
  <si>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</si>
  <si>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</si>
  <si>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</si>
  <si>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</si>
  <si>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</si>
  <si>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</si>
  <si>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</si>
  <si>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</si>
  <si>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</si>
  <si>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</si>
  <si>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</si>
  <si>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</si>
  <si>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310 от 22.12.08г.</t>
  </si>
  <si>
    <t>01.10.2008г.</t>
  </si>
  <si>
    <t>01.01.2010г.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</si>
  <si>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</si>
  <si>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</si>
  <si>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(вода)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</si>
  <si>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(тепло)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</si>
  <si>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</si>
  <si>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</si>
  <si>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Прочистка лежака канализации в подвале</t>
  </si>
  <si>
    <t>Январь</t>
  </si>
  <si>
    <t>Замена стояка отопления в подвале</t>
  </si>
  <si>
    <t>Ремонт задвижек отопления</t>
  </si>
  <si>
    <t>Замена стояка канализации в подвале</t>
  </si>
  <si>
    <t>Ремонт силовой сборки</t>
  </si>
  <si>
    <t>Ремонт задвижки отопления в подвале</t>
  </si>
  <si>
    <t>Февраль</t>
  </si>
  <si>
    <t>Прочистка стояка канализации в подвале</t>
  </si>
  <si>
    <t>Ремонт электропроводки в подъезде</t>
  </si>
  <si>
    <t>Очистка крыши от снега и сосулек</t>
  </si>
  <si>
    <t>Ремонт стояка отопления в подвале</t>
  </si>
  <si>
    <t>Март</t>
  </si>
  <si>
    <t>Прочистка засора лежака канализации в подвале</t>
  </si>
  <si>
    <t>Ремонт канализации в подвале</t>
  </si>
  <si>
    <t>кв.21 замена стояка канализации</t>
  </si>
  <si>
    <t>кв.57 ремонт и прочистка врезки ХВ</t>
  </si>
  <si>
    <t>Апрель</t>
  </si>
  <si>
    <t>Замена стояка канализации в подвале под.№1</t>
  </si>
  <si>
    <t>Ремонт щита этажного, замена автоматов</t>
  </si>
  <si>
    <t>Ремонт освещения площадок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</si>
  <si>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</si>
  <si>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</si>
  <si>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Май</t>
  </si>
  <si>
    <t>Замена задвижки отопления в подвале</t>
  </si>
  <si>
    <t>Ремонт кровли</t>
  </si>
  <si>
    <t>Июнь</t>
  </si>
  <si>
    <t>Замена лежака отопления подъезды №1,6</t>
  </si>
  <si>
    <t>Прочистка засора канализации в подвале</t>
  </si>
  <si>
    <t>Закрепление лежаков отопления в подвале</t>
  </si>
  <si>
    <t>Прочистка врезки ХВ кв.72</t>
  </si>
  <si>
    <t>Ремонт освещения подвалов</t>
  </si>
  <si>
    <t>Изоляция лежаков отопления</t>
  </si>
  <si>
    <t>Июль</t>
  </si>
  <si>
    <t>Ремонт 4-х задвижек отопления на элеваторном узлу в подвале</t>
  </si>
  <si>
    <t>Прочистка врезки ХВ от стояка кв.72</t>
  </si>
  <si>
    <t xml:space="preserve">Пробивка вентиляционного отверстия в подвальном помещении </t>
  </si>
  <si>
    <t>Сентябрь</t>
  </si>
  <si>
    <t>Прочистка ливневой канализации</t>
  </si>
  <si>
    <t>Наладка циркуляции ГВС в подвале</t>
  </si>
  <si>
    <t>Ремонт эл.проводки</t>
  </si>
  <si>
    <t>Ремонт освещения над подъездом</t>
  </si>
  <si>
    <t xml:space="preserve">Ремонт щита этажного  </t>
  </si>
  <si>
    <t>Октябрь</t>
  </si>
  <si>
    <t>Устройство вентканала из полиэтиленовых труб</t>
  </si>
  <si>
    <t>Замена части лежака отопления в подвале</t>
  </si>
  <si>
    <t>Ремонт задвижек отопления в подвале</t>
  </si>
  <si>
    <t>Пробивка 2-х отверстий в подвальном помещении для вывода вентиляциооного короба</t>
  </si>
  <si>
    <t>с 1 января 2014г -</t>
  </si>
  <si>
    <t>с 1 августа 2014г -</t>
  </si>
  <si>
    <t>вывоз мусора</t>
  </si>
  <si>
    <t>Остекление подъездов</t>
  </si>
  <si>
    <t>Ноябрь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</si>
  <si>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</si>
  <si>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</si>
  <si>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стояка канализации кв.47</t>
  </si>
  <si>
    <t>Наладка стояков отопления в подвале</t>
  </si>
  <si>
    <t>Ремонт стояка ливневой канализации</t>
  </si>
  <si>
    <t>Замена стояка канализации кв.87</t>
  </si>
  <si>
    <t>Замена части ливневой канализации</t>
  </si>
  <si>
    <t>Замена 2-х задвижек отопления в подвале</t>
  </si>
  <si>
    <t>Декабрь</t>
  </si>
  <si>
    <t>Замена стояка ГВС кв.39</t>
  </si>
  <si>
    <t>Замена стояка канализации кв.61,64</t>
  </si>
  <si>
    <t>Ремонт щита этажного</t>
  </si>
  <si>
    <t>Очистка кровли от мусора,очистка ливневой канализации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</si>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</sst>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topLeftCell="A134" workbookViewId="0">
      <selection activeCell="E145" sqref="E14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5" t="s">
        <v>0</v>
      </c>
      <c r="B1" s="45"/>
      <c r="C1" s="45"/>
      <c r="D1" s="45"/>
      <c r="E1" s="45"/>
      <c r="F1" s="45"/>
      <c r="G1" s="45"/>
    </row>
    <row r="2" spans="1:8">
      <c r="A2" s="45" t="s">
        <v>5</v>
      </c>
      <c r="B2" s="45"/>
      <c r="C2" s="45"/>
      <c r="D2" s="45"/>
      <c r="E2" s="45"/>
      <c r="F2" s="45"/>
      <c r="G2" s="45"/>
    </row>
    <row r="3" spans="1:8">
      <c r="A3" s="45" t="s">
        <v>71</v>
      </c>
      <c r="B3" s="45"/>
      <c r="C3" s="45"/>
      <c r="D3" s="45"/>
      <c r="E3" s="45"/>
      <c r="F3" s="45"/>
      <c r="G3" s="45"/>
    </row>
    <row r="4" spans="1:8">
      <c r="A4" s="45" t="s">
        <v>108</v>
      </c>
      <c r="B4" s="45"/>
      <c r="C4" s="45"/>
      <c r="D4" s="45"/>
      <c r="E4" s="45"/>
      <c r="F4" s="45"/>
      <c r="G4" s="45"/>
      <c r="H4" s="11">
        <v>12</v>
      </c>
    </row>
    <row r="5" spans="1:8" ht="11.25" customHeight="1"/>
    <row r="6" spans="1:8">
      <c r="A6" s="1" t="s">
        <v>6</v>
      </c>
      <c r="C6" s="3">
        <f>D7+D8</f>
        <v>3994.8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3994.8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6</v>
      </c>
    </row>
    <row r="11" spans="1:8">
      <c r="A11" s="1" t="s">
        <v>78</v>
      </c>
      <c r="C11" s="1">
        <v>87</v>
      </c>
    </row>
    <row r="12" spans="1:8">
      <c r="A12" s="1" t="s">
        <v>79</v>
      </c>
      <c r="E12" s="1">
        <v>500</v>
      </c>
      <c r="F12" s="1" t="s">
        <v>2</v>
      </c>
    </row>
    <row r="13" spans="1:8">
      <c r="A13" s="1" t="s">
        <v>80</v>
      </c>
      <c r="B13" s="1">
        <v>1208</v>
      </c>
      <c r="C13" s="1" t="s">
        <v>2</v>
      </c>
    </row>
    <row r="14" spans="1:8">
      <c r="A14" s="1" t="s">
        <v>81</v>
      </c>
      <c r="D14" s="1">
        <v>3600</v>
      </c>
      <c r="E14" s="1" t="s">
        <v>2</v>
      </c>
    </row>
    <row r="16" spans="1:8">
      <c r="A16" s="1" t="s">
        <v>82</v>
      </c>
    </row>
    <row r="17" spans="1:6">
      <c r="A17" s="31" t="s">
        <v>83</v>
      </c>
      <c r="B17" s="31"/>
      <c r="C17" s="31"/>
      <c r="D17" s="31"/>
      <c r="E17" s="31" t="s">
        <v>84</v>
      </c>
      <c r="F17" s="31"/>
    </row>
    <row r="18" spans="1:6">
      <c r="A18" s="32" t="s">
        <v>85</v>
      </c>
      <c r="B18" s="32"/>
      <c r="C18" s="32"/>
      <c r="D18" s="32"/>
      <c r="E18" s="31" t="s">
        <v>102</v>
      </c>
      <c r="F18" s="31"/>
    </row>
    <row r="19" spans="1:6">
      <c r="A19" s="32" t="s">
        <v>86</v>
      </c>
      <c r="B19" s="32"/>
      <c r="C19" s="32"/>
      <c r="D19" s="32"/>
      <c r="E19" s="31" t="s">
        <v>101</v>
      </c>
      <c r="F19" s="31"/>
    </row>
    <row r="20" spans="1:6">
      <c r="A20" s="32" t="s">
        <v>87</v>
      </c>
      <c r="B20" s="32"/>
      <c r="C20" s="32"/>
      <c r="D20" s="32"/>
      <c r="E20" s="31" t="s">
        <v>99</v>
      </c>
      <c r="F20" s="31"/>
    </row>
    <row r="21" spans="1:6">
      <c r="A21" s="32" t="s">
        <v>88</v>
      </c>
      <c r="B21" s="32"/>
      <c r="C21" s="32"/>
      <c r="D21" s="32"/>
      <c r="E21" s="31" t="s">
        <v>102</v>
      </c>
      <c r="F21" s="31"/>
    </row>
    <row r="23" spans="1:6">
      <c r="A23" s="1" t="s">
        <v>89</v>
      </c>
    </row>
    <row r="24" spans="1:6" ht="31.5" customHeight="1">
      <c r="A24" s="33" t="s">
        <v>90</v>
      </c>
      <c r="B24" s="33"/>
      <c r="C24" s="33" t="s">
        <v>91</v>
      </c>
      <c r="D24" s="33"/>
      <c r="E24" s="33" t="s">
        <v>92</v>
      </c>
      <c r="F24" s="33"/>
    </row>
    <row r="25" spans="1:6">
      <c r="A25" s="13" t="s">
        <v>93</v>
      </c>
      <c r="B25" s="13"/>
      <c r="C25" s="31">
        <v>85</v>
      </c>
      <c r="D25" s="31"/>
      <c r="E25" s="31">
        <v>85</v>
      </c>
      <c r="F25" s="31"/>
    </row>
    <row r="26" spans="1:6">
      <c r="A26" s="13" t="s">
        <v>94</v>
      </c>
      <c r="B26" s="13"/>
      <c r="C26" s="31">
        <v>114</v>
      </c>
      <c r="D26" s="31"/>
      <c r="E26" s="31">
        <v>115</v>
      </c>
      <c r="F26" s="31"/>
    </row>
    <row r="27" spans="1:6">
      <c r="A27" s="13" t="s">
        <v>95</v>
      </c>
      <c r="B27" s="13"/>
      <c r="C27" s="31">
        <v>74</v>
      </c>
      <c r="D27" s="31"/>
      <c r="E27" s="31">
        <v>72</v>
      </c>
      <c r="F27" s="31"/>
    </row>
    <row r="29" spans="1:6">
      <c r="A29" s="1" t="s">
        <v>96</v>
      </c>
      <c r="C29" s="1" t="s">
        <v>100</v>
      </c>
    </row>
    <row r="31" spans="1:6">
      <c r="A31" s="1" t="s">
        <v>97</v>
      </c>
    </row>
    <row r="32" spans="1:6">
      <c r="B32" s="1" t="s">
        <v>157</v>
      </c>
      <c r="D32" s="14">
        <v>14.56</v>
      </c>
      <c r="E32" s="1" t="s">
        <v>98</v>
      </c>
    </row>
    <row r="33" spans="1:10">
      <c r="B33" s="1" t="s">
        <v>158</v>
      </c>
      <c r="D33" s="1">
        <v>13.07</v>
      </c>
      <c r="E33" s="1" t="s">
        <v>98</v>
      </c>
    </row>
    <row r="34" spans="1:10">
      <c r="B34" s="1" t="s">
        <v>159</v>
      </c>
      <c r="D34" s="1">
        <v>2.95</v>
      </c>
      <c r="E34" s="1" t="s">
        <v>98</v>
      </c>
    </row>
    <row r="35" spans="1:10" ht="18" customHeight="1">
      <c r="C35" s="3"/>
    </row>
    <row r="36" spans="1:10">
      <c r="A36" s="1" t="s">
        <v>1</v>
      </c>
    </row>
    <row r="37" spans="1:10" ht="98.25" customHeight="1">
      <c r="A37" s="15" t="s">
        <v>3</v>
      </c>
      <c r="B37" s="16" t="s">
        <v>130</v>
      </c>
      <c r="C37" s="16" t="s">
        <v>131</v>
      </c>
      <c r="D37" s="15" t="s">
        <v>103</v>
      </c>
      <c r="E37" s="26" t="s">
        <v>4</v>
      </c>
      <c r="F37" s="50"/>
      <c r="G37" s="50"/>
      <c r="H37" s="2"/>
      <c r="I37" s="2"/>
      <c r="J37" s="2"/>
    </row>
    <row r="38" spans="1:10">
      <c r="A38" s="46" t="s">
        <v>37</v>
      </c>
      <c r="B38" s="5">
        <f>D38/C38</f>
        <v>67952.979661016943</v>
      </c>
      <c r="C38" s="6">
        <v>2.95</v>
      </c>
      <c r="D38" s="6">
        <v>200461.29</v>
      </c>
      <c r="E38" s="6">
        <v>1938.15</v>
      </c>
      <c r="F38" s="51"/>
      <c r="G38" s="51"/>
    </row>
    <row r="39" spans="1:10">
      <c r="A39" s="47"/>
      <c r="B39" s="5">
        <f>D39/C39</f>
        <v>68347.990228013034</v>
      </c>
      <c r="C39" s="6">
        <v>3.07</v>
      </c>
      <c r="D39" s="6">
        <v>209828.33</v>
      </c>
      <c r="E39" s="6">
        <v>2124.44</v>
      </c>
      <c r="F39" s="51"/>
      <c r="G39" s="51"/>
    </row>
    <row r="40" spans="1:10">
      <c r="A40" s="46" t="s">
        <v>38</v>
      </c>
      <c r="B40" s="5">
        <f t="shared" ref="B40:B49" si="0">D40/C40</f>
        <v>299.90995248046642</v>
      </c>
      <c r="C40" s="6">
        <v>1502.54</v>
      </c>
      <c r="D40" s="6">
        <v>450626.7</v>
      </c>
      <c r="E40" s="6"/>
      <c r="F40" s="51"/>
      <c r="G40" s="51"/>
    </row>
    <row r="41" spans="1:10">
      <c r="A41" s="47"/>
      <c r="B41" s="5">
        <f t="shared" si="0"/>
        <v>206.59994042110867</v>
      </c>
      <c r="C41" s="6">
        <v>1577.74</v>
      </c>
      <c r="D41" s="6">
        <v>325960.99</v>
      </c>
      <c r="E41" s="6"/>
      <c r="F41" s="51"/>
      <c r="G41" s="51"/>
    </row>
    <row r="42" spans="1:10" ht="16.5" customHeight="1">
      <c r="A42" s="46" t="s">
        <v>104</v>
      </c>
      <c r="B42" s="5">
        <f t="shared" si="0"/>
        <v>3137.8500604594924</v>
      </c>
      <c r="C42" s="6">
        <v>16.54</v>
      </c>
      <c r="D42" s="6">
        <v>51900.04</v>
      </c>
      <c r="E42" s="6">
        <v>28553</v>
      </c>
      <c r="F42" s="51"/>
      <c r="G42" s="51"/>
    </row>
    <row r="43" spans="1:10">
      <c r="A43" s="47"/>
      <c r="B43" s="5">
        <f t="shared" si="0"/>
        <v>3127.8731988472618</v>
      </c>
      <c r="C43" s="6">
        <v>17.350000000000001</v>
      </c>
      <c r="D43" s="6">
        <v>54268.6</v>
      </c>
      <c r="E43" s="6">
        <v>1452.25</v>
      </c>
      <c r="F43" s="51"/>
      <c r="G43" s="51"/>
    </row>
    <row r="44" spans="1:10" ht="16.5" customHeight="1">
      <c r="A44" s="48" t="s">
        <v>105</v>
      </c>
      <c r="B44" s="5">
        <f t="shared" si="0"/>
        <v>1894.7188633615478</v>
      </c>
      <c r="C44" s="6">
        <v>16.54</v>
      </c>
      <c r="D44" s="6">
        <v>31338.65</v>
      </c>
      <c r="E44" s="6"/>
      <c r="F44" s="51"/>
      <c r="G44" s="51"/>
    </row>
    <row r="45" spans="1:10">
      <c r="A45" s="49"/>
      <c r="B45" s="5">
        <f t="shared" si="0"/>
        <v>2010.208069164265</v>
      </c>
      <c r="C45" s="6">
        <v>17.350000000000001</v>
      </c>
      <c r="D45" s="6">
        <v>34877.11</v>
      </c>
      <c r="E45" s="6">
        <v>-165.86</v>
      </c>
      <c r="F45" s="51"/>
      <c r="G45" s="51"/>
    </row>
    <row r="46" spans="1:10" ht="15.75" customHeight="1">
      <c r="A46" s="48" t="s">
        <v>106</v>
      </c>
      <c r="B46" s="5">
        <f t="shared" si="0"/>
        <v>111.922304897041</v>
      </c>
      <c r="C46" s="6">
        <v>1502.54</v>
      </c>
      <c r="D46" s="6">
        <v>168167.74</v>
      </c>
      <c r="E46" s="6"/>
      <c r="F46" s="51"/>
      <c r="G46" s="51"/>
    </row>
    <row r="47" spans="1:10">
      <c r="A47" s="49"/>
      <c r="B47" s="5">
        <f t="shared" si="0"/>
        <v>118.7411043644707</v>
      </c>
      <c r="C47" s="6">
        <v>1577.74</v>
      </c>
      <c r="D47" s="6">
        <v>187342.59</v>
      </c>
      <c r="E47" s="6">
        <v>-890.97</v>
      </c>
      <c r="F47" s="51"/>
      <c r="G47" s="51"/>
    </row>
    <row r="48" spans="1:10" ht="16.5" customHeight="1">
      <c r="A48" s="46" t="s">
        <v>107</v>
      </c>
      <c r="B48" s="5">
        <f t="shared" si="0"/>
        <v>4737.3751874062964</v>
      </c>
      <c r="C48" s="6">
        <v>26.68</v>
      </c>
      <c r="D48" s="6">
        <v>126393.17</v>
      </c>
      <c r="E48" s="6">
        <v>509.64</v>
      </c>
      <c r="F48" s="51"/>
      <c r="G48" s="51"/>
    </row>
    <row r="49" spans="1:7">
      <c r="A49" s="47"/>
      <c r="B49" s="5">
        <f t="shared" si="0"/>
        <v>4969.3639430284857</v>
      </c>
      <c r="C49" s="6">
        <v>26.68</v>
      </c>
      <c r="D49" s="6">
        <v>132582.63</v>
      </c>
      <c r="E49" s="6">
        <v>-241.12</v>
      </c>
      <c r="F49" s="51"/>
      <c r="G49" s="51"/>
    </row>
    <row r="50" spans="1:7">
      <c r="A50" s="4" t="s">
        <v>68</v>
      </c>
      <c r="B50" s="5"/>
      <c r="C50" s="6"/>
      <c r="D50" s="6">
        <f>SUM(D38:D49)</f>
        <v>1973747.8400000003</v>
      </c>
      <c r="E50" s="6">
        <f>SUM(E38:E49)</f>
        <v>33279.529999999992</v>
      </c>
      <c r="F50" s="52"/>
      <c r="G50" s="52"/>
    </row>
    <row r="51" spans="1:7" ht="6" customHeight="1"/>
    <row r="53" spans="1:7">
      <c r="A53" s="1" t="s">
        <v>7</v>
      </c>
    </row>
    <row r="55" spans="1:7" ht="64.5" customHeight="1">
      <c r="A55" s="9" t="s">
        <v>8</v>
      </c>
      <c r="B55" s="41" t="s">
        <v>9</v>
      </c>
      <c r="C55" s="37"/>
      <c r="D55" s="41" t="s">
        <v>10</v>
      </c>
      <c r="E55" s="37"/>
      <c r="F55" s="41" t="s">
        <v>11</v>
      </c>
      <c r="G55" s="37"/>
    </row>
    <row r="56" spans="1:7" ht="42" customHeight="1">
      <c r="A56" s="9">
        <v>1</v>
      </c>
      <c r="B56" s="43" t="s">
        <v>175</v>
      </c>
      <c r="C56" s="43"/>
      <c r="D56" s="42" t="s">
        <v>12</v>
      </c>
      <c r="E56" s="42"/>
      <c r="F56" s="44">
        <f>0.58*H4*C6</f>
        <v>27803.807999999997</v>
      </c>
      <c r="G56" s="44"/>
    </row>
    <row r="57" spans="1:7" ht="31.5" customHeight="1">
      <c r="A57" s="9">
        <v>2</v>
      </c>
      <c r="B57" s="43" t="s">
        <v>13</v>
      </c>
      <c r="C57" s="43"/>
      <c r="D57" s="42" t="s">
        <v>12</v>
      </c>
      <c r="E57" s="42"/>
      <c r="F57" s="44">
        <f>1.82*H4*C6</f>
        <v>87246.432000000001</v>
      </c>
      <c r="G57" s="44"/>
    </row>
    <row r="58" spans="1:7">
      <c r="A58" s="12">
        <v>3</v>
      </c>
      <c r="B58" s="43" t="s">
        <v>14</v>
      </c>
      <c r="C58" s="43"/>
      <c r="D58" s="42" t="s">
        <v>15</v>
      </c>
      <c r="E58" s="42"/>
      <c r="F58" s="44">
        <f>0.16*H4*C6</f>
        <v>7670.0159999999996</v>
      </c>
      <c r="G58" s="44"/>
    </row>
    <row r="59" spans="1:7" ht="61.5" customHeight="1">
      <c r="A59" s="12">
        <v>4</v>
      </c>
      <c r="B59" s="43" t="s">
        <v>16</v>
      </c>
      <c r="C59" s="43"/>
      <c r="D59" s="41" t="s">
        <v>176</v>
      </c>
      <c r="E59" s="37"/>
      <c r="F59" s="44">
        <f>0.84*H4*C6</f>
        <v>40267.584000000003</v>
      </c>
      <c r="G59" s="44"/>
    </row>
    <row r="60" spans="1:7" ht="60.75" customHeight="1">
      <c r="A60" s="12">
        <v>5</v>
      </c>
      <c r="B60" s="43" t="s">
        <v>17</v>
      </c>
      <c r="C60" s="43"/>
      <c r="D60" s="42" t="s">
        <v>18</v>
      </c>
      <c r="E60" s="42"/>
      <c r="F60" s="44">
        <f>1.11*H4*C6</f>
        <v>53210.736000000004</v>
      </c>
      <c r="G60" s="44"/>
    </row>
    <row r="61" spans="1:7" ht="29.25" customHeight="1">
      <c r="A61" s="12">
        <v>6</v>
      </c>
      <c r="B61" s="43" t="s">
        <v>19</v>
      </c>
      <c r="C61" s="43"/>
      <c r="D61" s="42" t="s">
        <v>64</v>
      </c>
      <c r="E61" s="42"/>
      <c r="F61" s="44"/>
      <c r="G61" s="44"/>
    </row>
    <row r="62" spans="1:7" ht="29.25" customHeight="1">
      <c r="A62" s="12">
        <v>7</v>
      </c>
      <c r="B62" s="43" t="s">
        <v>20</v>
      </c>
      <c r="C62" s="43"/>
      <c r="D62" s="41" t="s">
        <v>64</v>
      </c>
      <c r="E62" s="37"/>
      <c r="F62" s="44">
        <f>2.35*7*C6</f>
        <v>65714.460000000006</v>
      </c>
      <c r="G62" s="44"/>
    </row>
    <row r="63" spans="1:7" ht="47.25" customHeight="1">
      <c r="A63" s="12">
        <v>8</v>
      </c>
      <c r="B63" s="43" t="s">
        <v>21</v>
      </c>
      <c r="C63" s="43"/>
      <c r="D63" s="41" t="s">
        <v>72</v>
      </c>
      <c r="E63" s="37"/>
      <c r="F63" s="44">
        <f>0.28*H4*C6</f>
        <v>13422.528000000002</v>
      </c>
      <c r="G63" s="44"/>
    </row>
    <row r="64" spans="1:7" ht="31.5" customHeight="1">
      <c r="A64" s="9"/>
      <c r="B64" s="43" t="s">
        <v>22</v>
      </c>
      <c r="C64" s="43"/>
      <c r="D64" s="42"/>
      <c r="E64" s="42"/>
      <c r="F64" s="44">
        <f>SUM(F56:G63)</f>
        <v>295335.56400000001</v>
      </c>
      <c r="G64" s="44"/>
    </row>
    <row r="66" spans="1:7">
      <c r="A66" s="1" t="s">
        <v>23</v>
      </c>
    </row>
    <row r="68" spans="1:7" ht="44.25" customHeight="1">
      <c r="A68" s="9" t="s">
        <v>8</v>
      </c>
      <c r="B68" s="42" t="s">
        <v>24</v>
      </c>
      <c r="C68" s="42"/>
      <c r="D68" s="41" t="s">
        <v>25</v>
      </c>
      <c r="E68" s="37"/>
      <c r="F68" s="41" t="s">
        <v>26</v>
      </c>
      <c r="G68" s="37"/>
    </row>
    <row r="69" spans="1:7" ht="30.75" customHeight="1">
      <c r="A69" s="9">
        <v>1</v>
      </c>
      <c r="B69" s="27" t="s">
        <v>109</v>
      </c>
      <c r="C69" s="27"/>
      <c r="D69" s="28" t="s">
        <v>110</v>
      </c>
      <c r="E69" s="28"/>
      <c r="F69" s="29">
        <v>5214.32</v>
      </c>
      <c r="G69" s="30"/>
    </row>
    <row r="70" spans="1:7" ht="30.75" customHeight="1">
      <c r="A70" s="9">
        <v>2</v>
      </c>
      <c r="B70" s="27" t="s">
        <v>111</v>
      </c>
      <c r="C70" s="27"/>
      <c r="D70" s="28" t="s">
        <v>110</v>
      </c>
      <c r="E70" s="28"/>
      <c r="F70" s="29">
        <v>3933.97</v>
      </c>
      <c r="G70" s="30"/>
    </row>
    <row r="71" spans="1:7" ht="36" customHeight="1">
      <c r="A71" s="17">
        <v>3</v>
      </c>
      <c r="B71" s="27" t="s">
        <v>112</v>
      </c>
      <c r="C71" s="27"/>
      <c r="D71" s="28" t="s">
        <v>110</v>
      </c>
      <c r="E71" s="28"/>
      <c r="F71" s="29">
        <v>5214.32</v>
      </c>
      <c r="G71" s="30"/>
    </row>
    <row r="72" spans="1:7" ht="30.75" customHeight="1">
      <c r="A72" s="17">
        <v>4</v>
      </c>
      <c r="B72" s="27" t="s">
        <v>113</v>
      </c>
      <c r="C72" s="27"/>
      <c r="D72" s="28" t="s">
        <v>110</v>
      </c>
      <c r="E72" s="28"/>
      <c r="F72" s="29">
        <v>2940.36</v>
      </c>
      <c r="G72" s="30"/>
    </row>
    <row r="73" spans="1:7" ht="21" customHeight="1">
      <c r="A73" s="17">
        <v>5</v>
      </c>
      <c r="B73" s="27" t="s">
        <v>114</v>
      </c>
      <c r="C73" s="27"/>
      <c r="D73" s="28" t="s">
        <v>110</v>
      </c>
      <c r="E73" s="28"/>
      <c r="F73" s="29">
        <v>1508.4</v>
      </c>
      <c r="G73" s="30"/>
    </row>
    <row r="74" spans="1:7" ht="38.25" customHeight="1">
      <c r="A74" s="17">
        <v>6</v>
      </c>
      <c r="B74" s="27" t="s">
        <v>115</v>
      </c>
      <c r="C74" s="27"/>
      <c r="D74" s="28" t="s">
        <v>116</v>
      </c>
      <c r="E74" s="28"/>
      <c r="F74" s="29">
        <v>1596.34</v>
      </c>
      <c r="G74" s="30"/>
    </row>
    <row r="75" spans="1:7" ht="33" customHeight="1">
      <c r="A75" s="17">
        <v>7</v>
      </c>
      <c r="B75" s="27" t="s">
        <v>111</v>
      </c>
      <c r="C75" s="27"/>
      <c r="D75" s="28" t="s">
        <v>116</v>
      </c>
      <c r="E75" s="28"/>
      <c r="F75" s="29">
        <v>3179.91</v>
      </c>
      <c r="G75" s="30"/>
    </row>
    <row r="76" spans="1:7" ht="30.75" customHeight="1">
      <c r="A76" s="17">
        <v>8</v>
      </c>
      <c r="B76" s="27" t="s">
        <v>117</v>
      </c>
      <c r="C76" s="27"/>
      <c r="D76" s="28" t="s">
        <v>116</v>
      </c>
      <c r="E76" s="28"/>
      <c r="F76" s="29">
        <v>2359.02</v>
      </c>
      <c r="G76" s="30"/>
    </row>
    <row r="77" spans="1:7" ht="32.25" customHeight="1">
      <c r="A77" s="17">
        <v>9</v>
      </c>
      <c r="B77" s="27" t="s">
        <v>109</v>
      </c>
      <c r="C77" s="27"/>
      <c r="D77" s="28" t="s">
        <v>116</v>
      </c>
      <c r="E77" s="28"/>
      <c r="F77" s="29">
        <v>4249.38</v>
      </c>
      <c r="G77" s="30"/>
    </row>
    <row r="78" spans="1:7" ht="34.5" customHeight="1">
      <c r="A78" s="17">
        <v>10</v>
      </c>
      <c r="B78" s="27" t="s">
        <v>109</v>
      </c>
      <c r="C78" s="27"/>
      <c r="D78" s="28" t="s">
        <v>116</v>
      </c>
      <c r="E78" s="28"/>
      <c r="F78" s="29">
        <v>3887.26</v>
      </c>
      <c r="G78" s="30"/>
    </row>
    <row r="79" spans="1:7" ht="31.5" customHeight="1">
      <c r="A79" s="17">
        <v>11</v>
      </c>
      <c r="B79" s="27" t="s">
        <v>109</v>
      </c>
      <c r="C79" s="27"/>
      <c r="D79" s="28" t="s">
        <v>116</v>
      </c>
      <c r="E79" s="28"/>
      <c r="F79" s="29">
        <v>3887.26</v>
      </c>
      <c r="G79" s="30"/>
    </row>
    <row r="80" spans="1:7" ht="33" customHeight="1">
      <c r="A80" s="17">
        <v>12</v>
      </c>
      <c r="B80" s="27" t="s">
        <v>118</v>
      </c>
      <c r="C80" s="27"/>
      <c r="D80" s="28" t="s">
        <v>116</v>
      </c>
      <c r="E80" s="28"/>
      <c r="F80" s="29">
        <v>2212.65</v>
      </c>
      <c r="G80" s="30"/>
    </row>
    <row r="81" spans="1:7" ht="32.25" customHeight="1">
      <c r="A81" s="17">
        <v>13</v>
      </c>
      <c r="B81" s="27" t="s">
        <v>119</v>
      </c>
      <c r="C81" s="27"/>
      <c r="D81" s="28" t="s">
        <v>116</v>
      </c>
      <c r="E81" s="28"/>
      <c r="F81" s="29">
        <v>1469.26</v>
      </c>
      <c r="G81" s="30"/>
    </row>
    <row r="82" spans="1:7" ht="37.5" customHeight="1">
      <c r="A82" s="17">
        <v>14</v>
      </c>
      <c r="B82" s="27" t="s">
        <v>120</v>
      </c>
      <c r="C82" s="27"/>
      <c r="D82" s="28" t="s">
        <v>121</v>
      </c>
      <c r="E82" s="28"/>
      <c r="F82" s="29">
        <v>5958.46</v>
      </c>
      <c r="G82" s="30"/>
    </row>
    <row r="83" spans="1:7" ht="30.75" customHeight="1">
      <c r="A83" s="17">
        <v>15</v>
      </c>
      <c r="B83" s="27" t="s">
        <v>122</v>
      </c>
      <c r="C83" s="27"/>
      <c r="D83" s="28" t="s">
        <v>121</v>
      </c>
      <c r="E83" s="28"/>
      <c r="F83" s="29">
        <v>2976.89</v>
      </c>
      <c r="G83" s="30"/>
    </row>
    <row r="84" spans="1:7" ht="33" customHeight="1">
      <c r="A84" s="17">
        <v>16</v>
      </c>
      <c r="B84" s="27" t="s">
        <v>123</v>
      </c>
      <c r="C84" s="27"/>
      <c r="D84" s="28" t="s">
        <v>121</v>
      </c>
      <c r="E84" s="28"/>
      <c r="F84" s="29">
        <v>1652.51</v>
      </c>
      <c r="G84" s="30"/>
    </row>
    <row r="85" spans="1:7" ht="32.25" customHeight="1">
      <c r="A85" s="17">
        <v>17</v>
      </c>
      <c r="B85" s="27" t="s">
        <v>117</v>
      </c>
      <c r="C85" s="27"/>
      <c r="D85" s="28" t="s">
        <v>121</v>
      </c>
      <c r="E85" s="28"/>
      <c r="F85" s="29">
        <v>4629.3999999999996</v>
      </c>
      <c r="G85" s="30"/>
    </row>
    <row r="86" spans="1:7" ht="31.5" customHeight="1">
      <c r="A86" s="17">
        <v>18</v>
      </c>
      <c r="B86" s="27" t="s">
        <v>124</v>
      </c>
      <c r="C86" s="27"/>
      <c r="D86" s="28" t="s">
        <v>121</v>
      </c>
      <c r="E86" s="28"/>
      <c r="F86" s="29">
        <v>4629.3999999999996</v>
      </c>
      <c r="G86" s="30"/>
    </row>
    <row r="87" spans="1:7" ht="32.25" customHeight="1">
      <c r="A87" s="17">
        <v>19</v>
      </c>
      <c r="B87" s="27" t="s">
        <v>125</v>
      </c>
      <c r="C87" s="27"/>
      <c r="D87" s="28" t="s">
        <v>121</v>
      </c>
      <c r="E87" s="28"/>
      <c r="F87" s="29">
        <v>4629.3999999999996</v>
      </c>
      <c r="G87" s="30"/>
    </row>
    <row r="88" spans="1:7" ht="32.25" customHeight="1">
      <c r="A88" s="17">
        <v>20</v>
      </c>
      <c r="B88" s="27" t="s">
        <v>109</v>
      </c>
      <c r="C88" s="27"/>
      <c r="D88" s="28" t="s">
        <v>126</v>
      </c>
      <c r="E88" s="28"/>
      <c r="F88" s="29">
        <v>2805.41</v>
      </c>
      <c r="G88" s="30"/>
    </row>
    <row r="89" spans="1:7" ht="31.5" customHeight="1">
      <c r="A89" s="17">
        <v>21</v>
      </c>
      <c r="B89" s="27" t="s">
        <v>127</v>
      </c>
      <c r="C89" s="27"/>
      <c r="D89" s="28" t="s">
        <v>126</v>
      </c>
      <c r="E89" s="28"/>
      <c r="F89" s="29">
        <v>5069.3100000000004</v>
      </c>
      <c r="G89" s="30"/>
    </row>
    <row r="90" spans="1:7" ht="33.75" customHeight="1">
      <c r="A90" s="17">
        <v>22</v>
      </c>
      <c r="B90" s="27" t="s">
        <v>128</v>
      </c>
      <c r="C90" s="27"/>
      <c r="D90" s="28" t="s">
        <v>126</v>
      </c>
      <c r="E90" s="28"/>
      <c r="F90" s="29">
        <v>831.91</v>
      </c>
      <c r="G90" s="30"/>
    </row>
    <row r="91" spans="1:7" ht="30.75" customHeight="1">
      <c r="A91" s="17">
        <v>23</v>
      </c>
      <c r="B91" s="27" t="s">
        <v>129</v>
      </c>
      <c r="C91" s="27"/>
      <c r="D91" s="28" t="s">
        <v>126</v>
      </c>
      <c r="E91" s="28"/>
      <c r="F91" s="29">
        <v>1586.43</v>
      </c>
      <c r="G91" s="30"/>
    </row>
    <row r="92" spans="1:7" ht="32.25" customHeight="1">
      <c r="A92" s="17">
        <v>24</v>
      </c>
      <c r="B92" s="27" t="s">
        <v>117</v>
      </c>
      <c r="C92" s="27"/>
      <c r="D92" s="28" t="s">
        <v>132</v>
      </c>
      <c r="E92" s="28"/>
      <c r="F92" s="29">
        <v>3340.45</v>
      </c>
      <c r="G92" s="30"/>
    </row>
    <row r="93" spans="1:7" ht="33" customHeight="1">
      <c r="A93" s="17">
        <v>25</v>
      </c>
      <c r="B93" s="27" t="s">
        <v>133</v>
      </c>
      <c r="C93" s="27"/>
      <c r="D93" s="28" t="s">
        <v>132</v>
      </c>
      <c r="E93" s="28"/>
      <c r="F93" s="29">
        <v>6334.31</v>
      </c>
      <c r="G93" s="30"/>
    </row>
    <row r="94" spans="1:7" ht="31.5" customHeight="1">
      <c r="A94" s="17">
        <v>26</v>
      </c>
      <c r="B94" s="27" t="s">
        <v>128</v>
      </c>
      <c r="C94" s="27"/>
      <c r="D94" s="28" t="s">
        <v>132</v>
      </c>
      <c r="E94" s="28"/>
      <c r="F94" s="29">
        <v>1386.72</v>
      </c>
      <c r="G94" s="30"/>
    </row>
    <row r="95" spans="1:7" ht="31.5" customHeight="1">
      <c r="A95" s="17">
        <v>27</v>
      </c>
      <c r="B95" s="27" t="s">
        <v>129</v>
      </c>
      <c r="C95" s="27"/>
      <c r="D95" s="28" t="s">
        <v>132</v>
      </c>
      <c r="E95" s="28"/>
      <c r="F95" s="29">
        <v>501.6</v>
      </c>
      <c r="G95" s="30"/>
    </row>
    <row r="96" spans="1:7">
      <c r="A96" s="17">
        <v>28</v>
      </c>
      <c r="B96" s="27" t="s">
        <v>134</v>
      </c>
      <c r="C96" s="27"/>
      <c r="D96" s="28" t="s">
        <v>135</v>
      </c>
      <c r="E96" s="28"/>
      <c r="F96" s="29">
        <v>203290</v>
      </c>
      <c r="G96" s="30"/>
    </row>
    <row r="97" spans="1:7" ht="31.5" customHeight="1">
      <c r="A97" s="17">
        <v>29</v>
      </c>
      <c r="B97" s="27" t="s">
        <v>136</v>
      </c>
      <c r="C97" s="27"/>
      <c r="D97" s="28" t="s">
        <v>135</v>
      </c>
      <c r="E97" s="28"/>
      <c r="F97" s="29">
        <v>101051</v>
      </c>
      <c r="G97" s="30"/>
    </row>
    <row r="98" spans="1:7" ht="33.75" customHeight="1">
      <c r="A98" s="17">
        <v>30</v>
      </c>
      <c r="B98" s="27" t="s">
        <v>137</v>
      </c>
      <c r="C98" s="27"/>
      <c r="D98" s="28" t="s">
        <v>135</v>
      </c>
      <c r="E98" s="28"/>
      <c r="F98" s="29">
        <v>2897.08</v>
      </c>
      <c r="G98" s="30"/>
    </row>
    <row r="99" spans="1:7" ht="31.5" customHeight="1">
      <c r="A99" s="17">
        <v>31</v>
      </c>
      <c r="B99" s="27" t="s">
        <v>138</v>
      </c>
      <c r="C99" s="27"/>
      <c r="D99" s="28" t="s">
        <v>135</v>
      </c>
      <c r="E99" s="28"/>
      <c r="F99" s="29">
        <v>5412.29</v>
      </c>
      <c r="G99" s="30"/>
    </row>
    <row r="100" spans="1:7">
      <c r="A100" s="17">
        <v>32</v>
      </c>
      <c r="B100" s="27" t="s">
        <v>139</v>
      </c>
      <c r="C100" s="27"/>
      <c r="D100" s="28" t="s">
        <v>135</v>
      </c>
      <c r="E100" s="28"/>
      <c r="F100" s="29">
        <v>2412.4499999999998</v>
      </c>
      <c r="G100" s="30"/>
    </row>
    <row r="101" spans="1:7" ht="41.25" customHeight="1">
      <c r="A101" s="17">
        <v>33</v>
      </c>
      <c r="B101" s="27" t="s">
        <v>140</v>
      </c>
      <c r="C101" s="27"/>
      <c r="D101" s="28" t="s">
        <v>135</v>
      </c>
      <c r="E101" s="28"/>
      <c r="F101" s="29">
        <v>1363.92</v>
      </c>
      <c r="G101" s="30"/>
    </row>
    <row r="102" spans="1:7" ht="31.5" customHeight="1">
      <c r="A102" s="17">
        <v>34</v>
      </c>
      <c r="B102" s="27" t="s">
        <v>128</v>
      </c>
      <c r="C102" s="27"/>
      <c r="D102" s="28" t="s">
        <v>135</v>
      </c>
      <c r="E102" s="28"/>
      <c r="F102" s="29">
        <v>943.52</v>
      </c>
      <c r="G102" s="30"/>
    </row>
    <row r="103" spans="1:7" ht="31.5" customHeight="1">
      <c r="A103" s="17">
        <v>35</v>
      </c>
      <c r="B103" s="27" t="s">
        <v>128</v>
      </c>
      <c r="C103" s="27"/>
      <c r="D103" s="28" t="s">
        <v>135</v>
      </c>
      <c r="E103" s="28"/>
      <c r="F103" s="29">
        <v>1149.74</v>
      </c>
      <c r="G103" s="30"/>
    </row>
    <row r="104" spans="1:7" ht="33.75" customHeight="1">
      <c r="A104" s="17">
        <v>36</v>
      </c>
      <c r="B104" s="27" t="s">
        <v>141</v>
      </c>
      <c r="C104" s="27"/>
      <c r="D104" s="28" t="s">
        <v>142</v>
      </c>
      <c r="E104" s="28"/>
      <c r="F104" s="29">
        <v>17224</v>
      </c>
      <c r="G104" s="30"/>
    </row>
    <row r="105" spans="1:7" ht="48.75" customHeight="1">
      <c r="A105" s="17">
        <v>37</v>
      </c>
      <c r="B105" s="27" t="s">
        <v>143</v>
      </c>
      <c r="C105" s="27"/>
      <c r="D105" s="28" t="s">
        <v>142</v>
      </c>
      <c r="E105" s="28"/>
      <c r="F105" s="29">
        <v>3889.64</v>
      </c>
      <c r="G105" s="30"/>
    </row>
    <row r="106" spans="1:7" ht="32.25" customHeight="1">
      <c r="A106" s="17">
        <v>38</v>
      </c>
      <c r="B106" s="27" t="s">
        <v>144</v>
      </c>
      <c r="C106" s="27"/>
      <c r="D106" s="28" t="s">
        <v>142</v>
      </c>
      <c r="E106" s="28"/>
      <c r="F106" s="29">
        <v>3945.43</v>
      </c>
      <c r="G106" s="30"/>
    </row>
    <row r="107" spans="1:7" ht="21.75" customHeight="1">
      <c r="A107" s="17">
        <v>39</v>
      </c>
      <c r="B107" s="27" t="s">
        <v>139</v>
      </c>
      <c r="C107" s="27"/>
      <c r="D107" s="28" t="s">
        <v>142</v>
      </c>
      <c r="E107" s="28"/>
      <c r="F107" s="29">
        <v>1207.8</v>
      </c>
      <c r="G107" s="30"/>
    </row>
    <row r="108" spans="1:7" ht="65.25" customHeight="1">
      <c r="A108" s="18">
        <v>40</v>
      </c>
      <c r="B108" s="27" t="s">
        <v>145</v>
      </c>
      <c r="C108" s="27"/>
      <c r="D108" s="28" t="s">
        <v>142</v>
      </c>
      <c r="E108" s="28"/>
      <c r="F108" s="29">
        <v>567.96</v>
      </c>
      <c r="G108" s="30"/>
    </row>
    <row r="109" spans="1:7">
      <c r="A109" s="17">
        <v>41</v>
      </c>
      <c r="B109" s="27" t="s">
        <v>134</v>
      </c>
      <c r="C109" s="27"/>
      <c r="D109" s="28" t="s">
        <v>146</v>
      </c>
      <c r="E109" s="28"/>
      <c r="F109" s="29">
        <v>4114</v>
      </c>
      <c r="G109" s="30"/>
    </row>
    <row r="110" spans="1:7" ht="30.75" customHeight="1">
      <c r="A110" s="18">
        <v>42</v>
      </c>
      <c r="B110" s="27" t="s">
        <v>111</v>
      </c>
      <c r="C110" s="27"/>
      <c r="D110" s="28" t="s">
        <v>146</v>
      </c>
      <c r="E110" s="28"/>
      <c r="F110" s="29">
        <v>3135.02</v>
      </c>
      <c r="G110" s="30"/>
    </row>
    <row r="111" spans="1:7" ht="34.5" customHeight="1">
      <c r="A111" s="18">
        <v>43</v>
      </c>
      <c r="B111" s="27" t="s">
        <v>147</v>
      </c>
      <c r="C111" s="27"/>
      <c r="D111" s="28" t="s">
        <v>146</v>
      </c>
      <c r="E111" s="28"/>
      <c r="F111" s="29">
        <v>2532.08</v>
      </c>
      <c r="G111" s="30"/>
    </row>
    <row r="112" spans="1:7" ht="32.25" customHeight="1">
      <c r="A112" s="18">
        <v>44</v>
      </c>
      <c r="B112" s="27" t="s">
        <v>148</v>
      </c>
      <c r="C112" s="27"/>
      <c r="D112" s="28" t="s">
        <v>146</v>
      </c>
      <c r="E112" s="28"/>
      <c r="F112" s="29">
        <v>2280.69</v>
      </c>
      <c r="G112" s="30"/>
    </row>
    <row r="113" spans="1:7">
      <c r="A113" s="18">
        <v>45</v>
      </c>
      <c r="B113" s="27" t="s">
        <v>149</v>
      </c>
      <c r="C113" s="27"/>
      <c r="D113" s="28" t="s">
        <v>146</v>
      </c>
      <c r="E113" s="28"/>
      <c r="F113" s="29">
        <v>1152.23</v>
      </c>
      <c r="G113" s="30"/>
    </row>
    <row r="114" spans="1:7" ht="29.25" customHeight="1">
      <c r="A114" s="18">
        <v>46</v>
      </c>
      <c r="B114" s="27" t="s">
        <v>150</v>
      </c>
      <c r="C114" s="27"/>
      <c r="D114" s="28" t="s">
        <v>146</v>
      </c>
      <c r="E114" s="28"/>
      <c r="F114" s="29">
        <v>537.37</v>
      </c>
      <c r="G114" s="30"/>
    </row>
    <row r="115" spans="1:7">
      <c r="A115" s="18">
        <v>47</v>
      </c>
      <c r="B115" s="27" t="s">
        <v>151</v>
      </c>
      <c r="C115" s="27"/>
      <c r="D115" s="28" t="s">
        <v>146</v>
      </c>
      <c r="E115" s="28"/>
      <c r="F115" s="29">
        <v>1185.4000000000001</v>
      </c>
      <c r="G115" s="30"/>
    </row>
    <row r="116" spans="1:7" ht="32.25" customHeight="1">
      <c r="A116" s="18">
        <v>48</v>
      </c>
      <c r="B116" s="27" t="s">
        <v>153</v>
      </c>
      <c r="C116" s="27"/>
      <c r="D116" s="28" t="s">
        <v>152</v>
      </c>
      <c r="E116" s="28"/>
      <c r="F116" s="29">
        <v>14050</v>
      </c>
      <c r="G116" s="30"/>
    </row>
    <row r="117" spans="1:7">
      <c r="A117" s="18">
        <v>49</v>
      </c>
      <c r="B117" s="27" t="s">
        <v>134</v>
      </c>
      <c r="C117" s="27"/>
      <c r="D117" s="28" t="s">
        <v>152</v>
      </c>
      <c r="E117" s="28"/>
      <c r="F117" s="29">
        <v>69661</v>
      </c>
      <c r="G117" s="30"/>
    </row>
    <row r="118" spans="1:7" ht="30.75" customHeight="1">
      <c r="A118" s="19">
        <v>50</v>
      </c>
      <c r="B118" s="27" t="s">
        <v>154</v>
      </c>
      <c r="C118" s="27"/>
      <c r="D118" s="28" t="s">
        <v>152</v>
      </c>
      <c r="E118" s="28"/>
      <c r="F118" s="29">
        <v>3709.89</v>
      </c>
      <c r="G118" s="30"/>
    </row>
    <row r="119" spans="1:7" ht="36.75" customHeight="1">
      <c r="A119" s="19">
        <v>51</v>
      </c>
      <c r="B119" s="27" t="s">
        <v>155</v>
      </c>
      <c r="C119" s="27"/>
      <c r="D119" s="28" t="s">
        <v>152</v>
      </c>
      <c r="E119" s="28"/>
      <c r="F119" s="29">
        <v>2430.64</v>
      </c>
      <c r="G119" s="30"/>
    </row>
    <row r="120" spans="1:7" ht="69" customHeight="1">
      <c r="A120" s="20">
        <v>52</v>
      </c>
      <c r="B120" s="27" t="s">
        <v>156</v>
      </c>
      <c r="C120" s="27"/>
      <c r="D120" s="28" t="s">
        <v>152</v>
      </c>
      <c r="E120" s="28"/>
      <c r="F120" s="29">
        <v>1136.31</v>
      </c>
      <c r="G120" s="30"/>
    </row>
    <row r="121" spans="1:7">
      <c r="A121" s="21">
        <v>53</v>
      </c>
      <c r="B121" s="27" t="s">
        <v>160</v>
      </c>
      <c r="C121" s="27"/>
      <c r="D121" s="28" t="s">
        <v>161</v>
      </c>
      <c r="E121" s="28"/>
      <c r="F121" s="29">
        <v>1742</v>
      </c>
      <c r="G121" s="30"/>
    </row>
    <row r="122" spans="1:7" ht="30.75" customHeight="1">
      <c r="A122" s="22">
        <v>54</v>
      </c>
      <c r="B122" s="27" t="s">
        <v>117</v>
      </c>
      <c r="C122" s="27"/>
      <c r="D122" s="28" t="s">
        <v>161</v>
      </c>
      <c r="E122" s="28"/>
      <c r="F122" s="29">
        <v>2405.98</v>
      </c>
      <c r="G122" s="30"/>
    </row>
    <row r="123" spans="1:7" ht="33" customHeight="1">
      <c r="A123" s="22">
        <v>55</v>
      </c>
      <c r="B123" s="27" t="s">
        <v>164</v>
      </c>
      <c r="C123" s="27"/>
      <c r="D123" s="28" t="s">
        <v>161</v>
      </c>
      <c r="E123" s="28"/>
      <c r="F123" s="29">
        <v>4078.17</v>
      </c>
      <c r="G123" s="30"/>
    </row>
    <row r="124" spans="1:7" ht="33" customHeight="1">
      <c r="A124" s="22">
        <v>56</v>
      </c>
      <c r="B124" s="27" t="s">
        <v>165</v>
      </c>
      <c r="C124" s="27"/>
      <c r="D124" s="28" t="s">
        <v>161</v>
      </c>
      <c r="E124" s="28"/>
      <c r="F124" s="29">
        <v>608.14</v>
      </c>
      <c r="G124" s="30"/>
    </row>
    <row r="125" spans="1:7" ht="31.5" customHeight="1">
      <c r="A125" s="22">
        <v>57</v>
      </c>
      <c r="B125" s="27" t="s">
        <v>166</v>
      </c>
      <c r="C125" s="27"/>
      <c r="D125" s="28" t="s">
        <v>161</v>
      </c>
      <c r="E125" s="28"/>
      <c r="F125" s="29">
        <v>3355.57</v>
      </c>
      <c r="G125" s="30"/>
    </row>
    <row r="126" spans="1:7" ht="33" customHeight="1">
      <c r="A126" s="22">
        <v>58</v>
      </c>
      <c r="B126" s="27" t="s">
        <v>167</v>
      </c>
      <c r="C126" s="27"/>
      <c r="D126" s="28" t="s">
        <v>161</v>
      </c>
      <c r="E126" s="28"/>
      <c r="F126" s="29">
        <v>3074.46</v>
      </c>
      <c r="G126" s="30"/>
    </row>
    <row r="127" spans="1:7" ht="30" customHeight="1">
      <c r="A127" s="22">
        <v>59</v>
      </c>
      <c r="B127" s="27" t="s">
        <v>168</v>
      </c>
      <c r="C127" s="27"/>
      <c r="D127" s="28" t="s">
        <v>161</v>
      </c>
      <c r="E127" s="28"/>
      <c r="F127" s="29">
        <v>3248.34</v>
      </c>
      <c r="G127" s="30"/>
    </row>
    <row r="128" spans="1:7" ht="30" customHeight="1">
      <c r="A128" s="23">
        <v>60</v>
      </c>
      <c r="B128" s="27" t="s">
        <v>169</v>
      </c>
      <c r="C128" s="27"/>
      <c r="D128" s="28" t="s">
        <v>170</v>
      </c>
      <c r="E128" s="28"/>
      <c r="F128" s="29">
        <v>7732.66</v>
      </c>
      <c r="G128" s="30"/>
    </row>
    <row r="129" spans="1:7" ht="21.75" customHeight="1">
      <c r="A129" s="23">
        <v>61</v>
      </c>
      <c r="B129" s="27" t="s">
        <v>171</v>
      </c>
      <c r="C129" s="27"/>
      <c r="D129" s="28" t="s">
        <v>170</v>
      </c>
      <c r="E129" s="28"/>
      <c r="F129" s="29">
        <v>4472.6499999999996</v>
      </c>
      <c r="G129" s="30"/>
    </row>
    <row r="130" spans="1:7" ht="30" customHeight="1">
      <c r="A130" s="23">
        <v>62</v>
      </c>
      <c r="B130" s="27" t="s">
        <v>172</v>
      </c>
      <c r="C130" s="27"/>
      <c r="D130" s="28" t="s">
        <v>170</v>
      </c>
      <c r="E130" s="28"/>
      <c r="F130" s="29">
        <v>4061.03</v>
      </c>
      <c r="G130" s="30"/>
    </row>
    <row r="131" spans="1:7">
      <c r="A131" s="24">
        <v>63</v>
      </c>
      <c r="B131" s="27" t="s">
        <v>173</v>
      </c>
      <c r="C131" s="27"/>
      <c r="D131" s="28" t="s">
        <v>170</v>
      </c>
      <c r="E131" s="28"/>
      <c r="F131" s="29">
        <v>906.72</v>
      </c>
      <c r="G131" s="30"/>
    </row>
    <row r="132" spans="1:7" ht="56.25" customHeight="1">
      <c r="A132" s="25">
        <v>64</v>
      </c>
      <c r="B132" s="27" t="s">
        <v>174</v>
      </c>
      <c r="C132" s="27"/>
      <c r="D132" s="28" t="s">
        <v>170</v>
      </c>
      <c r="E132" s="28"/>
      <c r="F132" s="29">
        <v>1263.23</v>
      </c>
      <c r="G132" s="30"/>
    </row>
    <row r="133" spans="1:7" ht="47.25" customHeight="1">
      <c r="A133" s="9"/>
      <c r="B133" s="39" t="s">
        <v>70</v>
      </c>
      <c r="C133" s="40"/>
      <c r="D133" s="41"/>
      <c r="E133" s="37"/>
      <c r="F133" s="36">
        <f>SUM(F69:G132)</f>
        <v>576213.06000000006</v>
      </c>
      <c r="G133" s="37"/>
    </row>
    <row r="135" spans="1:7">
      <c r="A135" s="1" t="s">
        <v>27</v>
      </c>
      <c r="D135" s="7">
        <f>3.4*H4*C6</f>
        <v>162987.84</v>
      </c>
      <c r="E135" s="1" t="s">
        <v>28</v>
      </c>
    </row>
    <row r="136" spans="1:7">
      <c r="A136" s="1" t="s">
        <v>29</v>
      </c>
      <c r="D136" s="7">
        <f>F140*5.3%</f>
        <v>35414.955629999997</v>
      </c>
      <c r="E136" s="1" t="s">
        <v>28</v>
      </c>
    </row>
    <row r="138" spans="1:7">
      <c r="A138" s="1" t="s">
        <v>41</v>
      </c>
    </row>
    <row r="139" spans="1:7">
      <c r="A139" s="1" t="s">
        <v>162</v>
      </c>
    </row>
    <row r="140" spans="1:7">
      <c r="B140" s="1" t="s">
        <v>40</v>
      </c>
      <c r="F140" s="7">
        <f>348985.92+319220.79</f>
        <v>668206.71</v>
      </c>
      <c r="G140" s="1" t="s">
        <v>28</v>
      </c>
    </row>
    <row r="142" spans="1:7">
      <c r="A142" s="1" t="s">
        <v>163</v>
      </c>
    </row>
    <row r="143" spans="1:7">
      <c r="B143" s="1" t="s">
        <v>39</v>
      </c>
      <c r="F143" s="7">
        <f>F64+F133+D135</f>
        <v>1034536.464</v>
      </c>
      <c r="G143" s="1" t="s">
        <v>28</v>
      </c>
    </row>
    <row r="145" spans="1:7" ht="30" customHeight="1">
      <c r="A145" s="1" t="s">
        <v>30</v>
      </c>
    </row>
    <row r="146" spans="1:7" ht="32.25" customHeight="1"/>
    <row r="147" spans="1:7" ht="28.5" customHeight="1">
      <c r="A147" s="8" t="s">
        <v>31</v>
      </c>
      <c r="B147" s="38" t="s">
        <v>32</v>
      </c>
      <c r="C147" s="38"/>
      <c r="D147" s="8" t="s">
        <v>33</v>
      </c>
      <c r="E147" s="38" t="s">
        <v>34</v>
      </c>
      <c r="F147" s="38"/>
      <c r="G147" s="8" t="s">
        <v>35</v>
      </c>
    </row>
    <row r="148" spans="1:7" ht="33.75" customHeight="1">
      <c r="A148" s="35" t="s">
        <v>36</v>
      </c>
      <c r="B148" s="34" t="s">
        <v>54</v>
      </c>
      <c r="C148" s="34"/>
      <c r="D148" s="10">
        <v>15</v>
      </c>
      <c r="E148" s="34" t="s">
        <v>56</v>
      </c>
      <c r="F148" s="34"/>
      <c r="G148" s="10">
        <v>15</v>
      </c>
    </row>
    <row r="149" spans="1:7" ht="43.5" customHeight="1">
      <c r="A149" s="35"/>
      <c r="B149" s="34" t="s">
        <v>42</v>
      </c>
      <c r="C149" s="34"/>
      <c r="D149" s="10">
        <v>13</v>
      </c>
      <c r="E149" s="34" t="s">
        <v>56</v>
      </c>
      <c r="F149" s="34"/>
      <c r="G149" s="10">
        <v>13</v>
      </c>
    </row>
    <row r="150" spans="1:7" ht="69" customHeight="1">
      <c r="A150" s="35"/>
      <c r="B150" s="34" t="s">
        <v>43</v>
      </c>
      <c r="C150" s="34"/>
      <c r="D150" s="10"/>
      <c r="E150" s="34" t="s">
        <v>56</v>
      </c>
      <c r="F150" s="34"/>
      <c r="G150" s="10"/>
    </row>
    <row r="151" spans="1:7" ht="37.5" customHeight="1">
      <c r="A151" s="10" t="s">
        <v>44</v>
      </c>
      <c r="B151" s="34" t="s">
        <v>45</v>
      </c>
      <c r="C151" s="34"/>
      <c r="D151" s="10"/>
      <c r="E151" s="34" t="s">
        <v>57</v>
      </c>
      <c r="F151" s="34"/>
      <c r="G151" s="10"/>
    </row>
    <row r="152" spans="1:7" ht="60" customHeight="1">
      <c r="A152" s="35" t="s">
        <v>46</v>
      </c>
      <c r="B152" s="34" t="s">
        <v>55</v>
      </c>
      <c r="C152" s="34"/>
      <c r="D152" s="10">
        <v>5</v>
      </c>
      <c r="E152" s="34" t="s">
        <v>58</v>
      </c>
      <c r="F152" s="34"/>
      <c r="G152" s="10">
        <v>5</v>
      </c>
    </row>
    <row r="153" spans="1:7" ht="33" customHeight="1">
      <c r="A153" s="35"/>
      <c r="B153" s="34" t="s">
        <v>47</v>
      </c>
      <c r="C153" s="34"/>
      <c r="D153" s="10"/>
      <c r="E153" s="34" t="s">
        <v>59</v>
      </c>
      <c r="F153" s="34"/>
      <c r="G153" s="10"/>
    </row>
    <row r="154" spans="1:7" ht="42.75" customHeight="1">
      <c r="A154" s="35"/>
      <c r="B154" s="34" t="s">
        <v>51</v>
      </c>
      <c r="C154" s="34"/>
      <c r="D154" s="10">
        <v>14</v>
      </c>
      <c r="E154" s="34" t="s">
        <v>60</v>
      </c>
      <c r="F154" s="34"/>
      <c r="G154" s="10">
        <v>14</v>
      </c>
    </row>
    <row r="155" spans="1:7" ht="36" customHeight="1">
      <c r="A155" s="35"/>
      <c r="B155" s="34" t="s">
        <v>52</v>
      </c>
      <c r="C155" s="34"/>
      <c r="D155" s="10"/>
      <c r="E155" s="34" t="s">
        <v>61</v>
      </c>
      <c r="F155" s="34"/>
      <c r="G155" s="10"/>
    </row>
    <row r="156" spans="1:7">
      <c r="A156" s="35"/>
      <c r="B156" s="34" t="s">
        <v>53</v>
      </c>
      <c r="C156" s="34"/>
      <c r="D156" s="10">
        <v>1</v>
      </c>
      <c r="E156" s="34" t="s">
        <v>62</v>
      </c>
      <c r="F156" s="34"/>
      <c r="G156" s="10">
        <v>1</v>
      </c>
    </row>
    <row r="157" spans="1:7">
      <c r="A157" s="35"/>
      <c r="B157" s="34" t="s">
        <v>48</v>
      </c>
      <c r="C157" s="34"/>
      <c r="D157" s="10"/>
      <c r="E157" s="34" t="s">
        <v>63</v>
      </c>
      <c r="F157" s="34"/>
      <c r="G157" s="10"/>
    </row>
    <row r="158" spans="1:7">
      <c r="A158" s="35"/>
      <c r="B158" s="34" t="s">
        <v>49</v>
      </c>
      <c r="C158" s="34"/>
      <c r="D158" s="10">
        <v>1</v>
      </c>
      <c r="E158" s="34" t="s">
        <v>58</v>
      </c>
      <c r="F158" s="34"/>
      <c r="G158" s="10">
        <v>1</v>
      </c>
    </row>
    <row r="159" spans="1:7">
      <c r="A159" s="35"/>
      <c r="B159" s="34" t="s">
        <v>50</v>
      </c>
      <c r="C159" s="34"/>
      <c r="D159" s="10">
        <v>5</v>
      </c>
      <c r="E159" s="34"/>
      <c r="F159" s="34"/>
      <c r="G159" s="10">
        <v>5</v>
      </c>
    </row>
    <row r="162" spans="1:6">
      <c r="A162" s="1" t="s">
        <v>66</v>
      </c>
      <c r="F162" s="1" t="s">
        <v>65</v>
      </c>
    </row>
    <row r="164" spans="1:6">
      <c r="A164" s="1" t="s">
        <v>69</v>
      </c>
      <c r="F164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97">
    <mergeCell ref="B131:C131"/>
    <mergeCell ref="D131:E131"/>
    <mergeCell ref="F131:G131"/>
    <mergeCell ref="B125:C125"/>
    <mergeCell ref="D125:E125"/>
    <mergeCell ref="F125:G125"/>
    <mergeCell ref="B126:C126"/>
    <mergeCell ref="D126:E126"/>
    <mergeCell ref="F126:G126"/>
    <mergeCell ref="B127:C127"/>
    <mergeCell ref="D127:E127"/>
    <mergeCell ref="F127:G127"/>
    <mergeCell ref="B128:C128"/>
    <mergeCell ref="D128:E128"/>
    <mergeCell ref="F128:G128"/>
    <mergeCell ref="B129:C129"/>
    <mergeCell ref="D129:E129"/>
    <mergeCell ref="F129:G129"/>
    <mergeCell ref="B130:C130"/>
    <mergeCell ref="D130:E130"/>
    <mergeCell ref="F130:G130"/>
    <mergeCell ref="B122:C122"/>
    <mergeCell ref="D122:E122"/>
    <mergeCell ref="F122:G122"/>
    <mergeCell ref="B123:C123"/>
    <mergeCell ref="D123:E123"/>
    <mergeCell ref="F123:G123"/>
    <mergeCell ref="B124:C124"/>
    <mergeCell ref="D124:E124"/>
    <mergeCell ref="F124:G124"/>
    <mergeCell ref="B121:C121"/>
    <mergeCell ref="D121:E121"/>
    <mergeCell ref="F121:G121"/>
    <mergeCell ref="B120:C120"/>
    <mergeCell ref="D120:E120"/>
    <mergeCell ref="F120:G120"/>
    <mergeCell ref="B116:C116"/>
    <mergeCell ref="D116:E116"/>
    <mergeCell ref="F116:G116"/>
    <mergeCell ref="B117:C117"/>
    <mergeCell ref="D117:E117"/>
    <mergeCell ref="F117:G117"/>
    <mergeCell ref="B118:C118"/>
    <mergeCell ref="D118:E118"/>
    <mergeCell ref="F118:G118"/>
    <mergeCell ref="B119:C119"/>
    <mergeCell ref="D119:E119"/>
    <mergeCell ref="F119:G119"/>
    <mergeCell ref="F112:G112"/>
    <mergeCell ref="B113:C113"/>
    <mergeCell ref="D113:E113"/>
    <mergeCell ref="F113:G113"/>
    <mergeCell ref="B114:C114"/>
    <mergeCell ref="D114:E114"/>
    <mergeCell ref="F114:G114"/>
    <mergeCell ref="B115:C115"/>
    <mergeCell ref="D115:E115"/>
    <mergeCell ref="F115:G115"/>
    <mergeCell ref="A44:A45"/>
    <mergeCell ref="F44:F45"/>
    <mergeCell ref="G44:G45"/>
    <mergeCell ref="A46:A47"/>
    <mergeCell ref="F46:F47"/>
    <mergeCell ref="G46:G47"/>
    <mergeCell ref="A48:A49"/>
    <mergeCell ref="F48:F49"/>
    <mergeCell ref="G48:G49"/>
    <mergeCell ref="A38:A39"/>
    <mergeCell ref="F38:F39"/>
    <mergeCell ref="G38:G39"/>
    <mergeCell ref="A40:A41"/>
    <mergeCell ref="F40:F41"/>
    <mergeCell ref="G40:G41"/>
    <mergeCell ref="A42:A43"/>
    <mergeCell ref="F42:F43"/>
    <mergeCell ref="G42:G43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88:G88"/>
    <mergeCell ref="F89:G89"/>
    <mergeCell ref="F90:G90"/>
    <mergeCell ref="F91:G91"/>
    <mergeCell ref="F92:G92"/>
    <mergeCell ref="F93:G93"/>
    <mergeCell ref="F94:G94"/>
    <mergeCell ref="F96:G96"/>
    <mergeCell ref="F97:G97"/>
    <mergeCell ref="F95:G95"/>
    <mergeCell ref="F80:G80"/>
    <mergeCell ref="F81:G81"/>
    <mergeCell ref="F82:G82"/>
    <mergeCell ref="F83:G83"/>
    <mergeCell ref="F84:G84"/>
    <mergeCell ref="F85:G85"/>
    <mergeCell ref="F86:G86"/>
    <mergeCell ref="F87:G87"/>
    <mergeCell ref="F72:G72"/>
    <mergeCell ref="F73:G73"/>
    <mergeCell ref="F74:G74"/>
    <mergeCell ref="F75:G75"/>
    <mergeCell ref="F76:G76"/>
    <mergeCell ref="F77:G77"/>
    <mergeCell ref="F78:G78"/>
    <mergeCell ref="F79:G79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88:E88"/>
    <mergeCell ref="D89:E89"/>
    <mergeCell ref="D90:E90"/>
    <mergeCell ref="D91:E91"/>
    <mergeCell ref="D92:E92"/>
    <mergeCell ref="D93:E93"/>
    <mergeCell ref="D94:E94"/>
    <mergeCell ref="D96:E96"/>
    <mergeCell ref="D97:E97"/>
    <mergeCell ref="D95:E95"/>
    <mergeCell ref="D80:E80"/>
    <mergeCell ref="D81:E81"/>
    <mergeCell ref="D82:E82"/>
    <mergeCell ref="D83:E83"/>
    <mergeCell ref="D84:E84"/>
    <mergeCell ref="D85:E85"/>
    <mergeCell ref="D86:E86"/>
    <mergeCell ref="D87:E87"/>
    <mergeCell ref="D72:E72"/>
    <mergeCell ref="D73:E73"/>
    <mergeCell ref="D74:E74"/>
    <mergeCell ref="D75:E75"/>
    <mergeCell ref="D76:E76"/>
    <mergeCell ref="D77:E77"/>
    <mergeCell ref="D78:E78"/>
    <mergeCell ref="D79:E79"/>
    <mergeCell ref="A1:G1"/>
    <mergeCell ref="A2:G2"/>
    <mergeCell ref="A3:G3"/>
    <mergeCell ref="A4:G4"/>
    <mergeCell ref="B55:C55"/>
    <mergeCell ref="D55:E55"/>
    <mergeCell ref="F55:G55"/>
    <mergeCell ref="B58:C58"/>
    <mergeCell ref="D58:E58"/>
    <mergeCell ref="F58:G58"/>
    <mergeCell ref="B56:C56"/>
    <mergeCell ref="D56:E56"/>
    <mergeCell ref="F56:G56"/>
    <mergeCell ref="B57:C57"/>
    <mergeCell ref="D57:E57"/>
    <mergeCell ref="F57:G57"/>
    <mergeCell ref="A17:D17"/>
    <mergeCell ref="E17:F17"/>
    <mergeCell ref="A18:D18"/>
    <mergeCell ref="E18:F18"/>
    <mergeCell ref="A19:D19"/>
    <mergeCell ref="E19:F19"/>
    <mergeCell ref="A20:D20"/>
    <mergeCell ref="E20:F20"/>
    <mergeCell ref="B61:C61"/>
    <mergeCell ref="D61:E61"/>
    <mergeCell ref="F61:G61"/>
    <mergeCell ref="B62:C62"/>
    <mergeCell ref="D62:E62"/>
    <mergeCell ref="F62:G62"/>
    <mergeCell ref="B59:C59"/>
    <mergeCell ref="D59:E59"/>
    <mergeCell ref="F59:G59"/>
    <mergeCell ref="B60:C60"/>
    <mergeCell ref="D60:E60"/>
    <mergeCell ref="F60:G60"/>
    <mergeCell ref="B68:C68"/>
    <mergeCell ref="D68:E68"/>
    <mergeCell ref="F68:G68"/>
    <mergeCell ref="B69:C69"/>
    <mergeCell ref="B70:C70"/>
    <mergeCell ref="B71:C71"/>
    <mergeCell ref="B63:C63"/>
    <mergeCell ref="D63:E63"/>
    <mergeCell ref="F63:G63"/>
    <mergeCell ref="B64:C64"/>
    <mergeCell ref="D64:E64"/>
    <mergeCell ref="F64:G64"/>
    <mergeCell ref="D69:E69"/>
    <mergeCell ref="D70:E70"/>
    <mergeCell ref="D71:E71"/>
    <mergeCell ref="F69:G69"/>
    <mergeCell ref="F70:G70"/>
    <mergeCell ref="F71:G71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F133:G133"/>
    <mergeCell ref="B147:C147"/>
    <mergeCell ref="E147:F147"/>
    <mergeCell ref="A148:A150"/>
    <mergeCell ref="B148:C148"/>
    <mergeCell ref="E148:F148"/>
    <mergeCell ref="B149:C149"/>
    <mergeCell ref="E149:F149"/>
    <mergeCell ref="B150:C150"/>
    <mergeCell ref="E150:F150"/>
    <mergeCell ref="B133:C133"/>
    <mergeCell ref="D133:E133"/>
    <mergeCell ref="B151:C151"/>
    <mergeCell ref="E151:F151"/>
    <mergeCell ref="A152:A159"/>
    <mergeCell ref="B152:C152"/>
    <mergeCell ref="E152:F152"/>
    <mergeCell ref="B153:C153"/>
    <mergeCell ref="E153:F153"/>
    <mergeCell ref="B154:C154"/>
    <mergeCell ref="E154:F154"/>
    <mergeCell ref="B158:C158"/>
    <mergeCell ref="E158:F158"/>
    <mergeCell ref="B159:C159"/>
    <mergeCell ref="E159:F159"/>
    <mergeCell ref="B155:C155"/>
    <mergeCell ref="E155:F155"/>
    <mergeCell ref="B156:C156"/>
    <mergeCell ref="E156:F156"/>
    <mergeCell ref="B157:C157"/>
    <mergeCell ref="E157:F157"/>
    <mergeCell ref="A21:D21"/>
    <mergeCell ref="E21:F21"/>
    <mergeCell ref="A24:B24"/>
    <mergeCell ref="C24:D24"/>
    <mergeCell ref="E24:F24"/>
    <mergeCell ref="C25:D25"/>
    <mergeCell ref="E25:F25"/>
    <mergeCell ref="C26:D26"/>
    <mergeCell ref="E26:F26"/>
    <mergeCell ref="C27:D27"/>
    <mergeCell ref="E27:F27"/>
    <mergeCell ref="B105:C105"/>
    <mergeCell ref="B106:C106"/>
    <mergeCell ref="B94:C94"/>
    <mergeCell ref="B96:C96"/>
    <mergeCell ref="B97:C97"/>
    <mergeCell ref="B98:C98"/>
    <mergeCell ref="B99:C99"/>
    <mergeCell ref="B100:C100"/>
    <mergeCell ref="B88:C88"/>
    <mergeCell ref="B89:C89"/>
    <mergeCell ref="B90:C90"/>
    <mergeCell ref="B91:C91"/>
    <mergeCell ref="B92:C92"/>
    <mergeCell ref="B93:C93"/>
    <mergeCell ref="B95:C95"/>
    <mergeCell ref="B83:C83"/>
    <mergeCell ref="B84:C84"/>
    <mergeCell ref="B85:C85"/>
    <mergeCell ref="B86:C86"/>
    <mergeCell ref="B87:C87"/>
    <mergeCell ref="B77:C77"/>
    <mergeCell ref="B78:C78"/>
    <mergeCell ref="B132:C132"/>
    <mergeCell ref="D132:E132"/>
    <mergeCell ref="F132:G132"/>
    <mergeCell ref="B107:C107"/>
    <mergeCell ref="B108:C108"/>
    <mergeCell ref="B109:C109"/>
    <mergeCell ref="B101:C101"/>
    <mergeCell ref="B102:C102"/>
    <mergeCell ref="B103:C103"/>
    <mergeCell ref="B104:C104"/>
    <mergeCell ref="D107:E107"/>
    <mergeCell ref="D108:E108"/>
    <mergeCell ref="D109:E109"/>
    <mergeCell ref="F107:G107"/>
    <mergeCell ref="F108:G108"/>
    <mergeCell ref="F109:G109"/>
    <mergeCell ref="B110:C110"/>
    <mergeCell ref="D110:E110"/>
    <mergeCell ref="F110:G110"/>
    <mergeCell ref="B111:C111"/>
    <mergeCell ref="D111:E111"/>
    <mergeCell ref="F111:G111"/>
    <mergeCell ref="B112:C112"/>
    <mergeCell ref="D112:E11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2015-03-10T12:45:11Z</dcterms:modified>
</cp:coreProperties>
</file>