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105" windowWidth="1521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71" i="11"/>
  <c r="D70"/>
  <c r="F75"/>
  <c r="F55"/>
  <c r="F50"/>
  <c r="F49"/>
  <c r="F51"/>
  <c r="E43"/>
  <c r="D43"/>
  <c r="B42"/>
  <c r="B41"/>
  <c r="B40"/>
  <c r="B39"/>
  <c r="B38"/>
  <c r="B37"/>
  <c r="B36"/>
  <c r="B35"/>
  <c r="C6"/>
  <c r="F52" s="1"/>
  <c r="F53" l="1"/>
  <c r="F56"/>
  <c r="F68"/>
  <c r="F57" l="1"/>
  <c r="F87" s="1"/>
</calcChain>
</file>

<file path=xl/sharedStrings.xml><?xml version="1.0" encoding="utf-8"?>
<sst xmlns="http://schemas.openxmlformats.org/spreadsheetml/2006/main" count="151" uniqueCount="130">
  <si>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</si>
  <si>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</si>
  <si>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</si>
  <si>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</si>
  <si>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</si>
  <si>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</si>
  <si>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</si>
  <si>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</si>
  <si>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</si>
  <si>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</si>
  <si>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</si>
  <si>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</si>
  <si>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</si>
  <si>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</si>
  <si>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</si>
  <si>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</si>
  <si>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</si>
  <si>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</si>
  <si>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</si>
  <si>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</si>
  <si>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</si>
  <si>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</si>
  <si>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</si>
  <si>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</si>
  <si>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</si>
  <si>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</si>
  <si>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</si>
  <si>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</si>
  <si>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</si>
  <si>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</si>
  <si>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</si>
  <si>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</si>
  <si>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</si>
  <si>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</si>
  <si>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</si>
  <si>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</si>
  <si>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</si>
  <si>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</si>
  <si>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</si>
  <si>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</si>
  <si>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</si>
  <si>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</si>
  <si>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</si>
  <si>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</si>
  <si>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</si>
  <si>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</si>
  <si>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</si>
  <si>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</si>
  <si>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</si>
  <si>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</si>
  <si>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</si>
  <si>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</si>
  <si>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</si>
  <si>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</si>
  <si>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</si>
  <si>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</si>
  <si>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</si>
  <si>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</si>
  <si>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</si>
  <si>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</si>
  <si>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</si>
  <si>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</si>
  <si>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</si>
  <si>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</si>
  <si>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</si>
  <si>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</si>
  <si>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</si>
  <si>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</si>
  <si>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</si>
  <si>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</si>
  <si>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</si>
  <si>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</si>
  <si>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общего имущества дома" составила на 01.03.2014г-</t>
  </si>
  <si>
    <t xml:space="preserve">многоквартирным домом № 15 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</si>
  <si>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</si>
  <si>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</si>
  <si>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</si>
  <si>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</si>
  <si>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</si>
  <si>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</si>
  <si>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</si>
  <si>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</si>
  <si>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</si>
  <si>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</si>
  <si>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</si>
  <si>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</si>
  <si>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</si>
  <si>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</si>
  <si>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</si>
  <si>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</si>
  <si>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</si>
  <si>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</si>
  <si>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</si>
  <si>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</si>
  <si>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</si>
  <si>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</si>
  <si>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</si>
  <si>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</si>
  <si>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</si>
  <si>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01.09.2013г.</t>
  </si>
  <si>
    <t>351 от 24.12.08г.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</si>
  <si>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</si>
  <si>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</si>
  <si>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</si>
  <si>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</si>
  <si>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составила на 01.03.2014г-</t>
  </si>
  <si>
    <t>за период с 01.01.2014 г. по 31.12.2014 г.</t>
  </si>
  <si>
    <t>Демонтаж водосточных труб</t>
  </si>
  <si>
    <t>Январь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</si>
  <si>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</si>
  <si>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</si>
  <si>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стояка отопления</t>
  </si>
  <si>
    <t>Май</t>
  </si>
  <si>
    <t>Прочистка стояка канализации в подвале</t>
  </si>
  <si>
    <t>Август</t>
  </si>
  <si>
    <t>Замена врезки канализации в стояк кв.22</t>
  </si>
  <si>
    <t>Ремонт подводки к радиатору отопления кв.25</t>
  </si>
  <si>
    <t>Сентябрь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</si>
  <si>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</si>
  <si>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</si>
  <si>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</si>
  <si>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</si>
  <si>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>дома за 2014 год -</t>
  </si>
  <si>
    <t xml:space="preserve">       Задолженность жителей за 2014 год по услуге "содержание и текущий ремонт</t>
  </si>
  <si>
    <t xml:space="preserve">       Задолженность жителей за 2014 год по коммунальным услугам</t>
  </si>
  <si>
    <t xml:space="preserve">       Общая стоимость представленных услуг за 2014 год по управлению, содержанию и текущему </t>
  </si>
  <si>
    <t>Ремонт системы отопления кв.8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</si>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</sst>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72" workbookViewId="0">
      <selection activeCell="E92" sqref="E92:F9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9" t="s">
        <v>0</v>
      </c>
      <c r="B1" s="39"/>
      <c r="C1" s="39"/>
      <c r="D1" s="39"/>
      <c r="E1" s="39"/>
      <c r="F1" s="39"/>
      <c r="G1" s="39"/>
    </row>
    <row r="2" spans="1:10">
      <c r="A2" s="39" t="s">
        <v>5</v>
      </c>
      <c r="B2" s="39"/>
      <c r="C2" s="39"/>
      <c r="D2" s="39"/>
      <c r="E2" s="39"/>
      <c r="F2" s="39"/>
      <c r="G2" s="39"/>
    </row>
    <row r="3" spans="1:10">
      <c r="A3" s="39" t="s">
        <v>73</v>
      </c>
      <c r="B3" s="39"/>
      <c r="C3" s="39"/>
      <c r="D3" s="39"/>
      <c r="E3" s="39"/>
      <c r="F3" s="39"/>
      <c r="G3" s="39"/>
    </row>
    <row r="4" spans="1:10">
      <c r="A4" s="39" t="s">
        <v>106</v>
      </c>
      <c r="B4" s="39"/>
      <c r="C4" s="39"/>
      <c r="D4" s="39"/>
      <c r="E4" s="39"/>
      <c r="F4" s="39"/>
      <c r="G4" s="39"/>
      <c r="H4" s="12">
        <v>12</v>
      </c>
    </row>
    <row r="5" spans="1:10" ht="11.25" customHeight="1"/>
    <row r="6" spans="1:10">
      <c r="A6" s="1" t="s">
        <v>6</v>
      </c>
      <c r="C6" s="3">
        <f>D7+D8</f>
        <v>1257.5</v>
      </c>
      <c r="D6" s="1" t="s">
        <v>2</v>
      </c>
    </row>
    <row r="7" spans="1:10">
      <c r="A7" s="1" t="s">
        <v>75</v>
      </c>
      <c r="B7" s="1" t="s">
        <v>76</v>
      </c>
      <c r="C7" s="3"/>
      <c r="D7" s="1">
        <v>1187.4000000000001</v>
      </c>
      <c r="E7" s="1" t="s">
        <v>2</v>
      </c>
    </row>
    <row r="8" spans="1:10">
      <c r="B8" s="1" t="s">
        <v>77</v>
      </c>
      <c r="C8" s="3"/>
      <c r="D8" s="1">
        <v>70.099999999999994</v>
      </c>
      <c r="E8" s="1" t="s">
        <v>2</v>
      </c>
    </row>
    <row r="9" spans="1:10">
      <c r="A9" s="1" t="s">
        <v>78</v>
      </c>
      <c r="C9" s="1">
        <v>4</v>
      </c>
    </row>
    <row r="10" spans="1:10">
      <c r="A10" s="1" t="s">
        <v>79</v>
      </c>
      <c r="C10" s="1">
        <v>2</v>
      </c>
    </row>
    <row r="11" spans="1:10">
      <c r="A11" s="1" t="s">
        <v>80</v>
      </c>
      <c r="C11" s="1">
        <v>30</v>
      </c>
    </row>
    <row r="12" spans="1:10">
      <c r="A12" s="1" t="s">
        <v>81</v>
      </c>
      <c r="E12" s="1">
        <v>84.8</v>
      </c>
      <c r="F12" s="1" t="s">
        <v>2</v>
      </c>
    </row>
    <row r="13" spans="1:10">
      <c r="A13" s="1" t="s">
        <v>82</v>
      </c>
      <c r="B13" s="1">
        <v>445.4</v>
      </c>
      <c r="C13" s="1" t="s">
        <v>2</v>
      </c>
      <c r="H13" s="2"/>
      <c r="I13" s="2"/>
      <c r="J13" s="2"/>
    </row>
    <row r="14" spans="1:10">
      <c r="A14" s="1" t="s">
        <v>83</v>
      </c>
      <c r="B14" s="1">
        <v>445.4</v>
      </c>
      <c r="C14" s="1" t="s">
        <v>2</v>
      </c>
    </row>
    <row r="15" spans="1:10">
      <c r="A15" s="1" t="s">
        <v>84</v>
      </c>
      <c r="D15" s="1">
        <v>920</v>
      </c>
      <c r="E15" s="1" t="s">
        <v>2</v>
      </c>
    </row>
    <row r="17" spans="1:6">
      <c r="A17" s="1" t="s">
        <v>85</v>
      </c>
    </row>
    <row r="18" spans="1:6">
      <c r="A18" s="37" t="s">
        <v>86</v>
      </c>
      <c r="B18" s="37"/>
      <c r="C18" s="37"/>
      <c r="D18" s="37"/>
      <c r="E18" s="37" t="s">
        <v>87</v>
      </c>
      <c r="F18" s="37"/>
    </row>
    <row r="19" spans="1:6">
      <c r="A19" s="38" t="s">
        <v>88</v>
      </c>
      <c r="B19" s="38"/>
      <c r="C19" s="38"/>
      <c r="D19" s="38"/>
      <c r="E19" s="37" t="s">
        <v>101</v>
      </c>
      <c r="F19" s="37"/>
    </row>
    <row r="20" spans="1:6">
      <c r="A20" s="38" t="s">
        <v>89</v>
      </c>
      <c r="B20" s="38"/>
      <c r="C20" s="38"/>
      <c r="D20" s="38"/>
      <c r="E20" s="37" t="s">
        <v>99</v>
      </c>
      <c r="F20" s="37"/>
    </row>
    <row r="22" spans="1:6">
      <c r="A22" s="1" t="s">
        <v>90</v>
      </c>
    </row>
    <row r="23" spans="1:6" ht="31.5" customHeight="1">
      <c r="A23" s="36" t="s">
        <v>91</v>
      </c>
      <c r="B23" s="36"/>
      <c r="C23" s="36" t="s">
        <v>92</v>
      </c>
      <c r="D23" s="36"/>
      <c r="E23" s="36" t="s">
        <v>93</v>
      </c>
      <c r="F23" s="36"/>
    </row>
    <row r="24" spans="1:6">
      <c r="A24" s="14" t="s">
        <v>94</v>
      </c>
      <c r="B24" s="14"/>
      <c r="C24" s="37">
        <v>28</v>
      </c>
      <c r="D24" s="37"/>
      <c r="E24" s="37">
        <v>28</v>
      </c>
      <c r="F24" s="37"/>
    </row>
    <row r="25" spans="1:6">
      <c r="A25" s="14" t="s">
        <v>95</v>
      </c>
      <c r="B25" s="14"/>
      <c r="C25" s="37">
        <v>26</v>
      </c>
      <c r="D25" s="37"/>
      <c r="E25" s="37">
        <v>26</v>
      </c>
      <c r="F25" s="37"/>
    </row>
    <row r="27" spans="1:6">
      <c r="A27" s="1" t="s">
        <v>96</v>
      </c>
      <c r="C27" s="1" t="s">
        <v>100</v>
      </c>
    </row>
    <row r="29" spans="1:6">
      <c r="A29" s="1" t="s">
        <v>97</v>
      </c>
    </row>
    <row r="30" spans="1:6">
      <c r="B30" s="1" t="s">
        <v>118</v>
      </c>
      <c r="D30" s="17">
        <v>13.66</v>
      </c>
      <c r="E30" s="1" t="s">
        <v>98</v>
      </c>
    </row>
    <row r="31" spans="1:6">
      <c r="B31" s="1" t="s">
        <v>119</v>
      </c>
      <c r="D31" s="1">
        <v>12.08</v>
      </c>
      <c r="E31" s="1" t="s">
        <v>98</v>
      </c>
    </row>
    <row r="32" spans="1:6">
      <c r="B32" s="1" t="s">
        <v>120</v>
      </c>
      <c r="D32" s="1">
        <v>2.95</v>
      </c>
      <c r="E32" s="1" t="s">
        <v>98</v>
      </c>
    </row>
    <row r="33" spans="1:10" ht="30.75" customHeight="1">
      <c r="A33" s="1" t="s">
        <v>1</v>
      </c>
    </row>
    <row r="34" spans="1:10" ht="98.25" customHeight="1">
      <c r="A34" s="15" t="s">
        <v>3</v>
      </c>
      <c r="B34" s="16" t="s">
        <v>109</v>
      </c>
      <c r="C34" s="16" t="s">
        <v>110</v>
      </c>
      <c r="D34" s="15" t="s">
        <v>102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38</v>
      </c>
      <c r="B35" s="5">
        <f>D35/C35</f>
        <v>22677.752542372877</v>
      </c>
      <c r="C35" s="6">
        <v>2.95</v>
      </c>
      <c r="D35" s="6">
        <v>66899.37</v>
      </c>
      <c r="E35" s="6"/>
      <c r="F35" s="41"/>
      <c r="G35" s="41"/>
    </row>
    <row r="36" spans="1:10">
      <c r="A36" s="20"/>
      <c r="B36" s="5">
        <f>D36/C36</f>
        <v>20761.286644951142</v>
      </c>
      <c r="C36" s="6">
        <v>3.07</v>
      </c>
      <c r="D36" s="6">
        <v>63737.15</v>
      </c>
      <c r="E36" s="6"/>
      <c r="F36" s="41"/>
      <c r="G36" s="41"/>
    </row>
    <row r="37" spans="1:10">
      <c r="A37" s="19" t="s">
        <v>39</v>
      </c>
      <c r="B37" s="5">
        <f t="shared" ref="B37:B42" si="0">D37/C37</f>
        <v>125.90625207981152</v>
      </c>
      <c r="C37" s="6">
        <v>1502.54</v>
      </c>
      <c r="D37" s="6">
        <v>189179.18</v>
      </c>
      <c r="E37" s="6"/>
      <c r="F37" s="41"/>
      <c r="G37" s="41"/>
    </row>
    <row r="38" spans="1:10">
      <c r="A38" s="20"/>
      <c r="B38" s="5">
        <f t="shared" si="0"/>
        <v>123.09545932789941</v>
      </c>
      <c r="C38" s="6">
        <v>1577.74</v>
      </c>
      <c r="D38" s="6">
        <v>194212.63</v>
      </c>
      <c r="E38" s="6">
        <v>8823.82</v>
      </c>
      <c r="F38" s="41"/>
      <c r="G38" s="41"/>
    </row>
    <row r="39" spans="1:10" ht="16.5" customHeight="1">
      <c r="A39" s="19" t="s">
        <v>103</v>
      </c>
      <c r="B39" s="5">
        <f t="shared" si="0"/>
        <v>1899.9540507859735</v>
      </c>
      <c r="C39" s="6">
        <v>16.54</v>
      </c>
      <c r="D39" s="6">
        <v>31425.24</v>
      </c>
      <c r="E39" s="6"/>
      <c r="F39" s="41"/>
      <c r="G39" s="41"/>
    </row>
    <row r="40" spans="1:10">
      <c r="A40" s="20"/>
      <c r="B40" s="5">
        <f t="shared" si="0"/>
        <v>1462.8680115273773</v>
      </c>
      <c r="C40" s="6">
        <v>17.350000000000001</v>
      </c>
      <c r="D40" s="6">
        <v>25380.76</v>
      </c>
      <c r="E40" s="6">
        <v>121.45</v>
      </c>
      <c r="F40" s="41"/>
      <c r="G40" s="41"/>
    </row>
    <row r="41" spans="1:10" ht="16.5" customHeight="1">
      <c r="A41" s="19" t="s">
        <v>104</v>
      </c>
      <c r="B41" s="5">
        <f t="shared" si="0"/>
        <v>1786.008995502249</v>
      </c>
      <c r="C41" s="6">
        <v>26.68</v>
      </c>
      <c r="D41" s="6">
        <v>47650.720000000001</v>
      </c>
      <c r="E41" s="6"/>
      <c r="F41" s="41"/>
      <c r="G41" s="41"/>
    </row>
    <row r="42" spans="1:10">
      <c r="A42" s="20"/>
      <c r="B42" s="5">
        <f t="shared" si="0"/>
        <v>1460.2552473763119</v>
      </c>
      <c r="C42" s="6">
        <v>26.68</v>
      </c>
      <c r="D42" s="6">
        <v>38959.61</v>
      </c>
      <c r="E42" s="6">
        <v>186.76</v>
      </c>
      <c r="F42" s="41"/>
      <c r="G42" s="41"/>
    </row>
    <row r="43" spans="1:10">
      <c r="A43" s="4" t="s">
        <v>69</v>
      </c>
      <c r="B43" s="5"/>
      <c r="C43" s="6"/>
      <c r="D43" s="6">
        <f>SUM(D35:D42)</f>
        <v>657444.65999999992</v>
      </c>
      <c r="E43" s="6">
        <f>SUM(E35:E42)</f>
        <v>9132.0300000000007</v>
      </c>
      <c r="F43" s="42"/>
      <c r="G43" s="42"/>
    </row>
    <row r="46" spans="1:10">
      <c r="A46" s="1" t="s">
        <v>7</v>
      </c>
    </row>
    <row r="48" spans="1:10" ht="60.7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33" customHeight="1">
      <c r="A49" s="9">
        <v>1</v>
      </c>
      <c r="B49" s="34" t="s">
        <v>128</v>
      </c>
      <c r="C49" s="34"/>
      <c r="D49" s="29" t="s">
        <v>12</v>
      </c>
      <c r="E49" s="29"/>
      <c r="F49" s="35">
        <f>0.58*H4*D7</f>
        <v>8264.3040000000001</v>
      </c>
      <c r="G49" s="35"/>
    </row>
    <row r="50" spans="1:7" ht="33" customHeight="1">
      <c r="A50" s="9">
        <v>2</v>
      </c>
      <c r="B50" s="34" t="s">
        <v>13</v>
      </c>
      <c r="C50" s="34"/>
      <c r="D50" s="29" t="s">
        <v>12</v>
      </c>
      <c r="E50" s="29"/>
      <c r="F50" s="35">
        <f>1.82*H4*D7</f>
        <v>25932.816000000003</v>
      </c>
      <c r="G50" s="35"/>
    </row>
    <row r="51" spans="1:7" ht="18.75" customHeight="1">
      <c r="A51" s="13">
        <v>3</v>
      </c>
      <c r="B51" s="34" t="s">
        <v>14</v>
      </c>
      <c r="C51" s="34"/>
      <c r="D51" s="29" t="s">
        <v>15</v>
      </c>
      <c r="E51" s="29"/>
      <c r="F51" s="35">
        <f>0.16*H4*D7</f>
        <v>2279.808</v>
      </c>
      <c r="G51" s="35"/>
    </row>
    <row r="52" spans="1:7" ht="66.75" customHeight="1">
      <c r="A52" s="13">
        <v>4</v>
      </c>
      <c r="B52" s="34" t="s">
        <v>16</v>
      </c>
      <c r="C52" s="34"/>
      <c r="D52" s="25" t="s">
        <v>129</v>
      </c>
      <c r="E52" s="26"/>
      <c r="F52" s="35">
        <f>0.84*H4*C6</f>
        <v>12675.6</v>
      </c>
      <c r="G52" s="35"/>
    </row>
    <row r="53" spans="1:7" ht="61.5" customHeight="1">
      <c r="A53" s="13">
        <v>5</v>
      </c>
      <c r="B53" s="34" t="s">
        <v>17</v>
      </c>
      <c r="C53" s="34"/>
      <c r="D53" s="29" t="s">
        <v>18</v>
      </c>
      <c r="E53" s="29"/>
      <c r="F53" s="35">
        <f>1.11*H4*C6</f>
        <v>16749.900000000001</v>
      </c>
      <c r="G53" s="35"/>
    </row>
    <row r="54" spans="1:7" ht="30.75" customHeight="1">
      <c r="A54" s="13">
        <v>6</v>
      </c>
      <c r="B54" s="34" t="s">
        <v>19</v>
      </c>
      <c r="C54" s="34"/>
      <c r="D54" s="29" t="s">
        <v>65</v>
      </c>
      <c r="E54" s="29"/>
      <c r="F54" s="35"/>
      <c r="G54" s="35"/>
    </row>
    <row r="55" spans="1:7" ht="30" customHeight="1">
      <c r="A55" s="13">
        <v>7</v>
      </c>
      <c r="B55" s="34" t="s">
        <v>20</v>
      </c>
      <c r="C55" s="34"/>
      <c r="D55" s="25" t="s">
        <v>65</v>
      </c>
      <c r="E55" s="26"/>
      <c r="F55" s="35">
        <f>2.35*7*D7</f>
        <v>19532.73</v>
      </c>
      <c r="G55" s="35"/>
    </row>
    <row r="56" spans="1:7" ht="48.75" customHeight="1">
      <c r="A56" s="13">
        <v>8</v>
      </c>
      <c r="B56" s="34" t="s">
        <v>21</v>
      </c>
      <c r="C56" s="34"/>
      <c r="D56" s="25" t="s">
        <v>74</v>
      </c>
      <c r="E56" s="26"/>
      <c r="F56" s="35">
        <f>0.28*H4*C6</f>
        <v>4225.2000000000007</v>
      </c>
      <c r="G56" s="35"/>
    </row>
    <row r="57" spans="1:7" ht="32.25" customHeight="1">
      <c r="A57" s="9"/>
      <c r="B57" s="34" t="s">
        <v>22</v>
      </c>
      <c r="C57" s="34"/>
      <c r="D57" s="29"/>
      <c r="E57" s="29"/>
      <c r="F57" s="35">
        <f>SUM(F49:G56)</f>
        <v>89660.357999999993</v>
      </c>
      <c r="G57" s="35"/>
    </row>
    <row r="59" spans="1:7">
      <c r="A59" s="1" t="s">
        <v>23</v>
      </c>
    </row>
    <row r="61" spans="1:7" ht="46.5" customHeight="1">
      <c r="A61" s="9" t="s">
        <v>8</v>
      </c>
      <c r="B61" s="29" t="s">
        <v>24</v>
      </c>
      <c r="C61" s="29"/>
      <c r="D61" s="25" t="s">
        <v>25</v>
      </c>
      <c r="E61" s="26"/>
      <c r="F61" s="25" t="s">
        <v>26</v>
      </c>
      <c r="G61" s="26"/>
    </row>
    <row r="62" spans="1:7" ht="30.75" customHeight="1">
      <c r="A62" s="9">
        <v>1</v>
      </c>
      <c r="B62" s="30" t="s">
        <v>107</v>
      </c>
      <c r="C62" s="30"/>
      <c r="D62" s="31" t="s">
        <v>108</v>
      </c>
      <c r="E62" s="31"/>
      <c r="F62" s="32">
        <v>6119.02</v>
      </c>
      <c r="G62" s="33"/>
    </row>
    <row r="63" spans="1:7">
      <c r="A63" s="9">
        <v>2</v>
      </c>
      <c r="B63" s="30" t="s">
        <v>111</v>
      </c>
      <c r="C63" s="30"/>
      <c r="D63" s="31" t="s">
        <v>112</v>
      </c>
      <c r="E63" s="31"/>
      <c r="F63" s="32">
        <v>4630.8999999999996</v>
      </c>
      <c r="G63" s="33"/>
    </row>
    <row r="64" spans="1:7" ht="31.5" customHeight="1">
      <c r="A64" s="11">
        <v>3</v>
      </c>
      <c r="B64" s="30" t="s">
        <v>113</v>
      </c>
      <c r="C64" s="30"/>
      <c r="D64" s="31" t="s">
        <v>114</v>
      </c>
      <c r="E64" s="31"/>
      <c r="F64" s="32">
        <v>1485.4</v>
      </c>
      <c r="G64" s="33"/>
    </row>
    <row r="65" spans="1:7" ht="30.75" customHeight="1">
      <c r="A65" s="11">
        <v>4</v>
      </c>
      <c r="B65" s="30" t="s">
        <v>115</v>
      </c>
      <c r="C65" s="30"/>
      <c r="D65" s="31" t="s">
        <v>114</v>
      </c>
      <c r="E65" s="31"/>
      <c r="F65" s="32">
        <v>5327.57</v>
      </c>
      <c r="G65" s="33"/>
    </row>
    <row r="66" spans="1:7" ht="33.75" customHeight="1">
      <c r="A66" s="11">
        <v>5</v>
      </c>
      <c r="B66" s="30" t="s">
        <v>116</v>
      </c>
      <c r="C66" s="30"/>
      <c r="D66" s="31" t="s">
        <v>117</v>
      </c>
      <c r="E66" s="31"/>
      <c r="F66" s="32">
        <v>2788.52</v>
      </c>
      <c r="G66" s="33"/>
    </row>
    <row r="67" spans="1:7" ht="39" customHeight="1">
      <c r="A67" s="11">
        <v>6</v>
      </c>
      <c r="B67" s="30" t="s">
        <v>126</v>
      </c>
      <c r="C67" s="30"/>
      <c r="D67" s="31" t="s">
        <v>127</v>
      </c>
      <c r="E67" s="31"/>
      <c r="F67" s="32">
        <v>5642.04</v>
      </c>
      <c r="G67" s="33"/>
    </row>
    <row r="68" spans="1:7" ht="46.5" customHeight="1">
      <c r="A68" s="9"/>
      <c r="B68" s="23" t="s">
        <v>71</v>
      </c>
      <c r="C68" s="24"/>
      <c r="D68" s="25"/>
      <c r="E68" s="26"/>
      <c r="F68" s="27">
        <f>SUM(F62:G67)</f>
        <v>25993.45</v>
      </c>
      <c r="G68" s="26"/>
    </row>
    <row r="70" spans="1:7">
      <c r="A70" s="1" t="s">
        <v>27</v>
      </c>
      <c r="D70" s="7">
        <f>3.4*H4*C6</f>
        <v>51306</v>
      </c>
      <c r="E70" s="1" t="s">
        <v>28</v>
      </c>
    </row>
    <row r="71" spans="1:7">
      <c r="A71" s="1" t="s">
        <v>29</v>
      </c>
      <c r="D71" s="7">
        <f>F75*5.3%</f>
        <v>9818.6798299999991</v>
      </c>
      <c r="E71" s="1" t="s">
        <v>28</v>
      </c>
    </row>
    <row r="73" spans="1:7">
      <c r="A73" s="1" t="s">
        <v>42</v>
      </c>
    </row>
    <row r="74" spans="1:7">
      <c r="A74" s="1" t="s">
        <v>121</v>
      </c>
    </row>
    <row r="75" spans="1:7">
      <c r="B75" s="1" t="s">
        <v>41</v>
      </c>
      <c r="F75" s="7">
        <f>97319.28+87938.83</f>
        <v>185258.11</v>
      </c>
      <c r="G75" s="1" t="s">
        <v>28</v>
      </c>
    </row>
    <row r="77" spans="1:7" hidden="1">
      <c r="A77" s="1" t="s">
        <v>30</v>
      </c>
    </row>
    <row r="78" spans="1:7" hidden="1">
      <c r="B78" s="1" t="s">
        <v>122</v>
      </c>
      <c r="F78" s="7"/>
      <c r="G78" s="1" t="s">
        <v>28</v>
      </c>
    </row>
    <row r="79" spans="1:7" hidden="1">
      <c r="D79" s="7"/>
    </row>
    <row r="80" spans="1:7" hidden="1">
      <c r="A80" s="1" t="s">
        <v>123</v>
      </c>
      <c r="D80" s="7"/>
    </row>
    <row r="81" spans="1:7" hidden="1">
      <c r="A81" s="1" t="s">
        <v>72</v>
      </c>
      <c r="D81" s="7"/>
      <c r="F81" s="7"/>
      <c r="G81" s="1" t="s">
        <v>28</v>
      </c>
    </row>
    <row r="82" spans="1:7" hidden="1">
      <c r="D82" s="7"/>
    </row>
    <row r="83" spans="1:7" hidden="1">
      <c r="A83" s="1" t="s">
        <v>124</v>
      </c>
      <c r="D83" s="7"/>
    </row>
    <row r="84" spans="1:7" hidden="1">
      <c r="A84" s="1" t="s">
        <v>105</v>
      </c>
      <c r="D84" s="7"/>
      <c r="F84" s="7"/>
      <c r="G84" s="1" t="s">
        <v>28</v>
      </c>
    </row>
    <row r="85" spans="1:7" hidden="1"/>
    <row r="86" spans="1:7">
      <c r="A86" s="1" t="s">
        <v>125</v>
      </c>
    </row>
    <row r="87" spans="1:7">
      <c r="B87" s="1" t="s">
        <v>40</v>
      </c>
      <c r="F87" s="7">
        <f>F57+F68+D70</f>
        <v>166959.80799999999</v>
      </c>
      <c r="G87" s="1" t="s">
        <v>28</v>
      </c>
    </row>
    <row r="90" spans="1:7" ht="26.25" customHeight="1">
      <c r="A90" s="1" t="s">
        <v>31</v>
      </c>
    </row>
    <row r="91" spans="1:7" ht="27" customHeight="1"/>
    <row r="92" spans="1:7" ht="27.75" customHeight="1">
      <c r="A92" s="8" t="s">
        <v>32</v>
      </c>
      <c r="B92" s="28" t="s">
        <v>33</v>
      </c>
      <c r="C92" s="28"/>
      <c r="D92" s="8" t="s">
        <v>34</v>
      </c>
      <c r="E92" s="28" t="s">
        <v>35</v>
      </c>
      <c r="F92" s="28"/>
      <c r="G92" s="8" t="s">
        <v>36</v>
      </c>
    </row>
    <row r="93" spans="1:7" ht="27" customHeight="1">
      <c r="A93" s="22" t="s">
        <v>37</v>
      </c>
      <c r="B93" s="21" t="s">
        <v>55</v>
      </c>
      <c r="C93" s="21"/>
      <c r="D93" s="10">
        <v>2</v>
      </c>
      <c r="E93" s="21" t="s">
        <v>57</v>
      </c>
      <c r="F93" s="21"/>
      <c r="G93" s="10">
        <v>2</v>
      </c>
    </row>
    <row r="94" spans="1:7" ht="39" customHeight="1">
      <c r="A94" s="22"/>
      <c r="B94" s="21" t="s">
        <v>43</v>
      </c>
      <c r="C94" s="21"/>
      <c r="D94" s="10"/>
      <c r="E94" s="21" t="s">
        <v>57</v>
      </c>
      <c r="F94" s="21"/>
      <c r="G94" s="10"/>
    </row>
    <row r="95" spans="1:7" ht="66.75" customHeight="1">
      <c r="A95" s="22"/>
      <c r="B95" s="21" t="s">
        <v>44</v>
      </c>
      <c r="C95" s="21"/>
      <c r="D95" s="10"/>
      <c r="E95" s="21" t="s">
        <v>57</v>
      </c>
      <c r="F95" s="21"/>
      <c r="G95" s="10"/>
    </row>
    <row r="96" spans="1:7" ht="29.25" customHeight="1">
      <c r="A96" s="10" t="s">
        <v>45</v>
      </c>
      <c r="B96" s="21" t="s">
        <v>46</v>
      </c>
      <c r="C96" s="21"/>
      <c r="D96" s="10"/>
      <c r="E96" s="21" t="s">
        <v>58</v>
      </c>
      <c r="F96" s="21"/>
      <c r="G96" s="10"/>
    </row>
    <row r="97" spans="1:7" ht="51.75" customHeight="1">
      <c r="A97" s="22" t="s">
        <v>47</v>
      </c>
      <c r="B97" s="21" t="s">
        <v>56</v>
      </c>
      <c r="C97" s="21"/>
      <c r="D97" s="10"/>
      <c r="E97" s="21" t="s">
        <v>59</v>
      </c>
      <c r="F97" s="21"/>
      <c r="G97" s="10"/>
    </row>
    <row r="98" spans="1:7" ht="25.5" customHeight="1">
      <c r="A98" s="22"/>
      <c r="B98" s="21" t="s">
        <v>48</v>
      </c>
      <c r="C98" s="21"/>
      <c r="D98" s="10"/>
      <c r="E98" s="21" t="s">
        <v>60</v>
      </c>
      <c r="F98" s="21"/>
      <c r="G98" s="10"/>
    </row>
    <row r="99" spans="1:7" ht="40.5" customHeight="1">
      <c r="A99" s="22"/>
      <c r="B99" s="21" t="s">
        <v>52</v>
      </c>
      <c r="C99" s="21"/>
      <c r="D99" s="10">
        <v>1</v>
      </c>
      <c r="E99" s="21" t="s">
        <v>61</v>
      </c>
      <c r="F99" s="21"/>
      <c r="G99" s="10">
        <v>1</v>
      </c>
    </row>
    <row r="100" spans="1:7" ht="25.5" customHeight="1">
      <c r="A100" s="22"/>
      <c r="B100" s="21" t="s">
        <v>53</v>
      </c>
      <c r="C100" s="21"/>
      <c r="D100" s="10"/>
      <c r="E100" s="21" t="s">
        <v>62</v>
      </c>
      <c r="F100" s="21"/>
      <c r="G100" s="10"/>
    </row>
    <row r="101" spans="1:7">
      <c r="A101" s="22"/>
      <c r="B101" s="21" t="s">
        <v>54</v>
      </c>
      <c r="C101" s="21"/>
      <c r="D101" s="10"/>
      <c r="E101" s="21" t="s">
        <v>63</v>
      </c>
      <c r="F101" s="21"/>
      <c r="G101" s="10"/>
    </row>
    <row r="102" spans="1:7">
      <c r="A102" s="22"/>
      <c r="B102" s="21" t="s">
        <v>49</v>
      </c>
      <c r="C102" s="21"/>
      <c r="D102" s="10"/>
      <c r="E102" s="21" t="s">
        <v>64</v>
      </c>
      <c r="F102" s="21"/>
      <c r="G102" s="10"/>
    </row>
    <row r="103" spans="1:7" ht="33" customHeight="1">
      <c r="A103" s="22"/>
      <c r="B103" s="21" t="s">
        <v>50</v>
      </c>
      <c r="C103" s="21"/>
      <c r="D103" s="10">
        <v>1</v>
      </c>
      <c r="E103" s="21" t="s">
        <v>59</v>
      </c>
      <c r="F103" s="21"/>
      <c r="G103" s="10">
        <v>1</v>
      </c>
    </row>
    <row r="104" spans="1:7">
      <c r="A104" s="22"/>
      <c r="B104" s="21" t="s">
        <v>51</v>
      </c>
      <c r="C104" s="21"/>
      <c r="D104" s="10">
        <v>1</v>
      </c>
      <c r="E104" s="21"/>
      <c r="F104" s="21"/>
      <c r="G104" s="10">
        <v>1</v>
      </c>
    </row>
    <row r="107" spans="1:7">
      <c r="A107" s="1" t="s">
        <v>67</v>
      </c>
      <c r="F107" s="1" t="s">
        <v>66</v>
      </c>
    </row>
    <row r="109" spans="1:7">
      <c r="A109" s="1" t="s">
        <v>70</v>
      </c>
      <c r="F109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1">
    <mergeCell ref="E18:F18"/>
    <mergeCell ref="A19:D19"/>
    <mergeCell ref="E19:F19"/>
    <mergeCell ref="A20:D20"/>
    <mergeCell ref="E20:F20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23:B23"/>
    <mergeCell ref="C23:D23"/>
    <mergeCell ref="E23:F23"/>
    <mergeCell ref="C24:D24"/>
    <mergeCell ref="E24:F24"/>
    <mergeCell ref="C25:D25"/>
    <mergeCell ref="E25:F25"/>
    <mergeCell ref="A18:D18"/>
    <mergeCell ref="D55:E55"/>
    <mergeCell ref="F55:G55"/>
    <mergeCell ref="B52:C52"/>
    <mergeCell ref="D52:E52"/>
    <mergeCell ref="F52:G52"/>
    <mergeCell ref="B53:C53"/>
    <mergeCell ref="D53:E53"/>
    <mergeCell ref="F53:G53"/>
    <mergeCell ref="A41:A42"/>
    <mergeCell ref="F41:F42"/>
    <mergeCell ref="G41:G42"/>
    <mergeCell ref="A35:A36"/>
    <mergeCell ref="F35:F36"/>
    <mergeCell ref="G35:G36"/>
    <mergeCell ref="A37:A38"/>
    <mergeCell ref="F37:F38"/>
    <mergeCell ref="B56:C56"/>
    <mergeCell ref="D56:E56"/>
    <mergeCell ref="F56:G56"/>
    <mergeCell ref="B54:C54"/>
    <mergeCell ref="D54:E54"/>
    <mergeCell ref="F54:G54"/>
    <mergeCell ref="B55:C55"/>
    <mergeCell ref="B57:C57"/>
    <mergeCell ref="D57:E57"/>
    <mergeCell ref="F57:G57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F65:G65"/>
    <mergeCell ref="F66:G66"/>
    <mergeCell ref="F67:G6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93:C93"/>
    <mergeCell ref="E93:F93"/>
    <mergeCell ref="B94:C94"/>
    <mergeCell ref="E94:F94"/>
    <mergeCell ref="B95:C95"/>
    <mergeCell ref="E95:F95"/>
    <mergeCell ref="B68:C68"/>
    <mergeCell ref="D68:E68"/>
    <mergeCell ref="F68:G68"/>
    <mergeCell ref="B92:C92"/>
    <mergeCell ref="E92:F92"/>
    <mergeCell ref="G37:G38"/>
    <mergeCell ref="A39:A40"/>
    <mergeCell ref="F39:F40"/>
    <mergeCell ref="G39:G40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  <mergeCell ref="A93:A95"/>
  </mergeCells>
  <pageMargins left="0.2" right="0.2" top="0.47" bottom="0.5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2015-03-10T07:19:40Z</dcterms:modified>
</cp:coreProperties>
</file>