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96" i="11"/>
  <c r="D91" s="1"/>
  <c r="F54"/>
  <c r="F49"/>
  <c r="F48"/>
  <c r="F50"/>
  <c r="E43"/>
  <c r="D43"/>
  <c r="B42"/>
  <c r="B41"/>
  <c r="B40"/>
  <c r="B39"/>
  <c r="B38"/>
  <c r="B37"/>
  <c r="B36"/>
  <c r="B35"/>
  <c r="C6"/>
  <c r="F51" s="1"/>
  <c r="D90" l="1"/>
  <c r="F52"/>
  <c r="F55"/>
  <c r="F88"/>
  <c r="F56" l="1"/>
  <c r="F99" s="1"/>
</calcChain>
</file>

<file path=xl/sharedStrings.xml><?xml version="1.0" encoding="utf-8"?>
<sst xmlns="http://schemas.openxmlformats.org/spreadsheetml/2006/main" count="184" uniqueCount="150">
  <si>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</si>
  <si>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</si>
  <si>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</si>
  <si>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</si>
  <si>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</si>
  <si>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</si>
  <si>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</si>
  <si>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</si>
  <si>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</si>
  <si>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</si>
  <si>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</si>
  <si>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</si>
  <si>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</si>
  <si>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</si>
  <si>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</si>
  <si>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</si>
  <si>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</si>
  <si>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</si>
  <si>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</si>
  <si>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</si>
  <si>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</si>
  <si>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</si>
  <si>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</si>
  <si>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</si>
  <si>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</si>
  <si>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</si>
  <si>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</si>
  <si>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</si>
  <si>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</si>
  <si>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</si>
  <si>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</si>
  <si>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</si>
  <si>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</si>
  <si>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</si>
  <si>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</si>
  <si>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</si>
  <si>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</si>
  <si>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</si>
  <si>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</si>
  <si>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</si>
  <si>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</si>
  <si>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</si>
  <si>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</si>
  <si>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</si>
  <si>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</si>
  <si>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</si>
  <si>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</si>
  <si>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</si>
  <si>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</si>
  <si>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</si>
  <si>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</si>
  <si>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</si>
  <si>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</si>
  <si>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</si>
  <si>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</si>
  <si>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</si>
  <si>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</si>
  <si>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</si>
  <si>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</si>
  <si>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</si>
  <si>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</si>
  <si>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</si>
  <si>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</si>
  <si>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</si>
  <si>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</si>
  <si>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</si>
  <si>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</si>
  <si>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</si>
  <si>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</si>
  <si>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</si>
  <si>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</si>
  <si>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многоквартирным домом № 5  по улице 9 Пятилетки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</si>
  <si>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</si>
  <si>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</si>
  <si>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</si>
  <si>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</si>
  <si>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</si>
  <si>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</si>
  <si>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</si>
  <si>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</si>
  <si>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</si>
  <si>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</si>
  <si>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</si>
  <si>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</si>
  <si>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</si>
  <si>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</si>
  <si>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</si>
  <si>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</si>
  <si>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</si>
  <si>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</si>
  <si>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</si>
  <si>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</si>
  <si>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</si>
  <si>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</si>
  <si>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</si>
  <si>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</si>
  <si>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</si>
  <si>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28.02.2013г.</t>
  </si>
  <si>
    <t>27 от 13.01.2009г.</t>
  </si>
  <si>
    <t>до 2008г.</t>
  </si>
  <si>
    <t>23.07.2013г.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</si>
  <si>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</si>
  <si>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</si>
  <si>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</si>
  <si>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за период с 01.01.2014 г. по 31.12.2014 г.</t>
  </si>
  <si>
    <t>Замена стояка отопления в подвале</t>
  </si>
  <si>
    <t>Январь</t>
  </si>
  <si>
    <t>Ремонт освещения площадок</t>
  </si>
  <si>
    <t>Февраль</t>
  </si>
  <si>
    <t>Установка оконных створок</t>
  </si>
  <si>
    <t>Март</t>
  </si>
  <si>
    <t>Установка, покраска оконных створок</t>
  </si>
  <si>
    <t>Апрель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</si>
  <si>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</si>
  <si>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</si>
  <si>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>Замена врезки ХВ от лежака в подвале</t>
  </si>
  <si>
    <t>Ремонт стояков отопления</t>
  </si>
  <si>
    <t>Май</t>
  </si>
  <si>
    <t>Июнь</t>
  </si>
  <si>
    <t>Врезка спускника на стояке отопления кв.125</t>
  </si>
  <si>
    <t>Ремонт стояка канализации кв.35</t>
  </si>
  <si>
    <t>Прочистка врезки от стояка до лежака ХВ в подвале</t>
  </si>
  <si>
    <t>Июль</t>
  </si>
  <si>
    <t>Прочистка стояка канализации в подвале</t>
  </si>
  <si>
    <t>Прочистка стояка канализации кв.38, в подвале</t>
  </si>
  <si>
    <t>Замена стояка канализации в подвале</t>
  </si>
  <si>
    <t>Август</t>
  </si>
  <si>
    <t>Замеан части стояка канализации кв.66</t>
  </si>
  <si>
    <t>Ремонт освещения подвалов</t>
  </si>
  <si>
    <t>Устройство бетонной стяжки входа в под.№1</t>
  </si>
  <si>
    <t>Сентябрь</t>
  </si>
  <si>
    <t>Установка отопительного прибора в 1-ом под.</t>
  </si>
  <si>
    <t>Замена стояка канализации кв.30</t>
  </si>
  <si>
    <t>Замена подводки к радиатору отопления кв.49</t>
  </si>
  <si>
    <t>Замена стояка канализации кв.88</t>
  </si>
  <si>
    <t>Замена запорной арматуры на стояках отопления в подвале</t>
  </si>
  <si>
    <t>Октябрь</t>
  </si>
  <si>
    <t>Ремонт освещения площадок, замена выключателя</t>
  </si>
  <si>
    <t>с 1 января 2014г -</t>
  </si>
  <si>
    <t>с 1 августа 2014г -</t>
  </si>
  <si>
    <t>вывоз мусора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</si>
  <si>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</si>
  <si>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</si>
  <si>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Герметизация стыков</t>
  </si>
  <si>
    <t>Ноябрь</t>
  </si>
  <si>
    <t>Герметизация температурных швов</t>
  </si>
  <si>
    <t>Декабрь</t>
  </si>
  <si>
    <t xml:space="preserve">Замена стояка отопления в подвале 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</si>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</sst>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right"/>
    </xf>
    <xf numFmtId="0" fontId="2" fillId="0" borderId="1" xfId="0" applyFont="1" applyBorder="1"/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tabSelected="1" topLeftCell="A88" workbookViewId="0">
      <selection activeCell="E99" sqref="E99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5" style="1" hidden="1" customWidth="1"/>
    <col min="9" max="16384" width="9.140625" style="1"/>
  </cols>
  <sheetData>
    <row r="1" spans="1:8">
      <c r="A1" s="28" t="s">
        <v>0</v>
      </c>
      <c r="B1" s="28"/>
      <c r="C1" s="28"/>
      <c r="D1" s="28"/>
      <c r="E1" s="28"/>
      <c r="F1" s="28"/>
      <c r="G1" s="28"/>
    </row>
    <row r="2" spans="1:8">
      <c r="A2" s="28" t="s">
        <v>5</v>
      </c>
      <c r="B2" s="28"/>
      <c r="C2" s="28"/>
      <c r="D2" s="28"/>
      <c r="E2" s="28"/>
      <c r="F2" s="28"/>
      <c r="G2" s="28"/>
    </row>
    <row r="3" spans="1:8">
      <c r="A3" s="28" t="s">
        <v>71</v>
      </c>
      <c r="B3" s="28"/>
      <c r="C3" s="28"/>
      <c r="D3" s="28"/>
      <c r="E3" s="28"/>
      <c r="F3" s="28"/>
      <c r="G3" s="28"/>
    </row>
    <row r="4" spans="1:8">
      <c r="A4" s="28" t="s">
        <v>104</v>
      </c>
      <c r="B4" s="28"/>
      <c r="C4" s="28"/>
      <c r="D4" s="28"/>
      <c r="E4" s="28"/>
      <c r="F4" s="28"/>
      <c r="G4" s="28"/>
      <c r="H4" s="8">
        <v>12</v>
      </c>
    </row>
    <row r="5" spans="1:8" ht="11.25" customHeight="1"/>
    <row r="6" spans="1:8">
      <c r="A6" s="1" t="s">
        <v>6</v>
      </c>
      <c r="C6" s="9">
        <f>D7+D8</f>
        <v>5963.2</v>
      </c>
      <c r="D6" s="1" t="s">
        <v>2</v>
      </c>
    </row>
    <row r="7" spans="1:8">
      <c r="A7" s="1" t="s">
        <v>73</v>
      </c>
      <c r="B7" s="1" t="s">
        <v>74</v>
      </c>
      <c r="C7" s="9"/>
      <c r="D7" s="1">
        <v>5915.9</v>
      </c>
      <c r="E7" s="1" t="s">
        <v>2</v>
      </c>
    </row>
    <row r="8" spans="1:8">
      <c r="B8" s="1" t="s">
        <v>75</v>
      </c>
      <c r="C8" s="9"/>
      <c r="D8" s="1">
        <v>47.3</v>
      </c>
      <c r="E8" s="1" t="s">
        <v>2</v>
      </c>
    </row>
    <row r="9" spans="1:8">
      <c r="A9" s="1" t="s">
        <v>76</v>
      </c>
      <c r="C9" s="1">
        <v>5</v>
      </c>
    </row>
    <row r="10" spans="1:8">
      <c r="A10" s="1" t="s">
        <v>77</v>
      </c>
      <c r="C10" s="1">
        <v>8</v>
      </c>
    </row>
    <row r="11" spans="1:8">
      <c r="A11" s="1" t="s">
        <v>78</v>
      </c>
      <c r="C11" s="1">
        <v>129</v>
      </c>
    </row>
    <row r="12" spans="1:8">
      <c r="A12" s="1" t="s">
        <v>79</v>
      </c>
      <c r="E12" s="1">
        <v>519</v>
      </c>
      <c r="F12" s="1" t="s">
        <v>2</v>
      </c>
    </row>
    <row r="13" spans="1:8">
      <c r="A13" s="1" t="s">
        <v>80</v>
      </c>
      <c r="B13" s="1">
        <v>1650</v>
      </c>
      <c r="C13" s="1" t="s">
        <v>2</v>
      </c>
    </row>
    <row r="14" spans="1:8">
      <c r="A14" s="1" t="s">
        <v>81</v>
      </c>
      <c r="D14" s="1">
        <v>4860</v>
      </c>
      <c r="E14" s="1" t="s">
        <v>2</v>
      </c>
    </row>
    <row r="16" spans="1:8">
      <c r="A16" s="1" t="s">
        <v>82</v>
      </c>
    </row>
    <row r="17" spans="1:6">
      <c r="A17" s="24" t="s">
        <v>83</v>
      </c>
      <c r="B17" s="24"/>
      <c r="C17" s="24"/>
      <c r="D17" s="24"/>
      <c r="E17" s="24" t="s">
        <v>84</v>
      </c>
      <c r="F17" s="24"/>
    </row>
    <row r="18" spans="1:6">
      <c r="A18" s="34" t="s">
        <v>85</v>
      </c>
      <c r="B18" s="34"/>
      <c r="C18" s="34"/>
      <c r="D18" s="34"/>
      <c r="E18" s="24" t="s">
        <v>100</v>
      </c>
      <c r="F18" s="24"/>
    </row>
    <row r="19" spans="1:6">
      <c r="A19" s="34" t="s">
        <v>86</v>
      </c>
      <c r="B19" s="34"/>
      <c r="C19" s="34"/>
      <c r="D19" s="34"/>
      <c r="E19" s="24" t="s">
        <v>99</v>
      </c>
      <c r="F19" s="24"/>
    </row>
    <row r="20" spans="1:6">
      <c r="A20" s="34" t="s">
        <v>87</v>
      </c>
      <c r="B20" s="34"/>
      <c r="C20" s="34"/>
      <c r="D20" s="34"/>
      <c r="E20" s="24" t="s">
        <v>97</v>
      </c>
      <c r="F20" s="24"/>
    </row>
    <row r="22" spans="1:6">
      <c r="A22" s="1" t="s">
        <v>88</v>
      </c>
    </row>
    <row r="23" spans="1:6" ht="31.5" customHeight="1">
      <c r="A23" s="23" t="s">
        <v>89</v>
      </c>
      <c r="B23" s="23"/>
      <c r="C23" s="23" t="s">
        <v>90</v>
      </c>
      <c r="D23" s="23"/>
      <c r="E23" s="23" t="s">
        <v>91</v>
      </c>
      <c r="F23" s="23"/>
    </row>
    <row r="24" spans="1:6">
      <c r="A24" s="10" t="s">
        <v>92</v>
      </c>
      <c r="B24" s="10"/>
      <c r="C24" s="24">
        <v>123</v>
      </c>
      <c r="D24" s="24"/>
      <c r="E24" s="24">
        <v>123</v>
      </c>
      <c r="F24" s="24"/>
    </row>
    <row r="25" spans="1:6">
      <c r="A25" s="10" t="s">
        <v>93</v>
      </c>
      <c r="B25" s="10"/>
      <c r="C25" s="24">
        <v>74</v>
      </c>
      <c r="D25" s="24"/>
      <c r="E25" s="24">
        <v>79</v>
      </c>
      <c r="F25" s="24"/>
    </row>
    <row r="27" spans="1:6">
      <c r="A27" s="1" t="s">
        <v>94</v>
      </c>
      <c r="C27" s="1" t="s">
        <v>98</v>
      </c>
    </row>
    <row r="29" spans="1:6">
      <c r="A29" s="1" t="s">
        <v>95</v>
      </c>
    </row>
    <row r="30" spans="1:6">
      <c r="B30" s="1" t="s">
        <v>138</v>
      </c>
      <c r="D30" s="17">
        <v>13.66</v>
      </c>
      <c r="E30" s="1" t="s">
        <v>96</v>
      </c>
    </row>
    <row r="31" spans="1:6">
      <c r="B31" s="1" t="s">
        <v>139</v>
      </c>
      <c r="D31" s="1">
        <v>12.08</v>
      </c>
      <c r="E31" s="1" t="s">
        <v>96</v>
      </c>
    </row>
    <row r="32" spans="1:6">
      <c r="B32" s="1" t="s">
        <v>140</v>
      </c>
      <c r="D32" s="1">
        <v>2.95</v>
      </c>
      <c r="E32" s="1" t="s">
        <v>96</v>
      </c>
    </row>
    <row r="33" spans="1:10" ht="33.75" customHeight="1">
      <c r="A33" s="1" t="s">
        <v>1</v>
      </c>
    </row>
    <row r="34" spans="1:10" ht="98.25" customHeight="1">
      <c r="A34" s="18" t="s">
        <v>3</v>
      </c>
      <c r="B34" s="20" t="s">
        <v>113</v>
      </c>
      <c r="C34" s="20" t="s">
        <v>114</v>
      </c>
      <c r="D34" s="18" t="s">
        <v>101</v>
      </c>
      <c r="E34" s="21" t="s">
        <v>4</v>
      </c>
      <c r="F34" s="45"/>
      <c r="G34" s="45"/>
      <c r="H34" s="19"/>
      <c r="I34" s="19"/>
      <c r="J34" s="19"/>
    </row>
    <row r="35" spans="1:10">
      <c r="A35" s="43" t="s">
        <v>37</v>
      </c>
      <c r="B35" s="3">
        <f>D35/C35</f>
        <v>110976.71864406779</v>
      </c>
      <c r="C35" s="4">
        <v>2.95</v>
      </c>
      <c r="D35" s="4">
        <v>327381.32</v>
      </c>
      <c r="E35" s="4">
        <v>1067.9000000000001</v>
      </c>
      <c r="F35" s="46"/>
      <c r="G35" s="46"/>
    </row>
    <row r="36" spans="1:10">
      <c r="A36" s="44"/>
      <c r="B36" s="3">
        <f>D36/C36</f>
        <v>97187.905537459286</v>
      </c>
      <c r="C36" s="4">
        <v>3.07</v>
      </c>
      <c r="D36" s="4">
        <v>298366.87</v>
      </c>
      <c r="E36" s="4">
        <v>1331.69</v>
      </c>
      <c r="F36" s="46"/>
      <c r="G36" s="46"/>
    </row>
    <row r="37" spans="1:10">
      <c r="A37" s="43" t="s">
        <v>38</v>
      </c>
      <c r="B37" s="3">
        <f t="shared" ref="B37:B42" si="0">D37/C37</f>
        <v>378.76999613986982</v>
      </c>
      <c r="C37" s="4">
        <v>1502.54</v>
      </c>
      <c r="D37" s="4">
        <v>569117.06999999995</v>
      </c>
      <c r="E37" s="4"/>
      <c r="F37" s="46"/>
      <c r="G37" s="46"/>
    </row>
    <row r="38" spans="1:10">
      <c r="A38" s="44"/>
      <c r="B38" s="3">
        <f t="shared" si="0"/>
        <v>316.66001369046865</v>
      </c>
      <c r="C38" s="4">
        <v>1577.74</v>
      </c>
      <c r="D38" s="4">
        <v>499607.17</v>
      </c>
      <c r="E38" s="4"/>
      <c r="F38" s="46"/>
      <c r="G38" s="46"/>
    </row>
    <row r="39" spans="1:10" ht="16.5" customHeight="1">
      <c r="A39" s="43" t="s">
        <v>102</v>
      </c>
      <c r="B39" s="3">
        <f t="shared" si="0"/>
        <v>7703.6505441354302</v>
      </c>
      <c r="C39" s="4">
        <v>16.54</v>
      </c>
      <c r="D39" s="4">
        <v>127418.38</v>
      </c>
      <c r="E39" s="4">
        <v>816.69</v>
      </c>
      <c r="F39" s="46"/>
      <c r="G39" s="46"/>
    </row>
    <row r="40" spans="1:10">
      <c r="A40" s="44"/>
      <c r="B40" s="3">
        <f t="shared" si="0"/>
        <v>7749.3146974063384</v>
      </c>
      <c r="C40" s="4">
        <v>17.350000000000001</v>
      </c>
      <c r="D40" s="4">
        <v>134450.60999999999</v>
      </c>
      <c r="E40" s="4">
        <v>112.81</v>
      </c>
      <c r="F40" s="46"/>
      <c r="G40" s="46"/>
    </row>
    <row r="41" spans="1:10" ht="16.5" customHeight="1">
      <c r="A41" s="43" t="s">
        <v>103</v>
      </c>
      <c r="B41" s="3">
        <f t="shared" si="0"/>
        <v>7402.5700899550229</v>
      </c>
      <c r="C41" s="4">
        <v>26.68</v>
      </c>
      <c r="D41" s="4">
        <v>197500.57</v>
      </c>
      <c r="E41" s="4">
        <v>1294.06</v>
      </c>
      <c r="F41" s="46"/>
      <c r="G41" s="46"/>
    </row>
    <row r="42" spans="1:10">
      <c r="A42" s="44"/>
      <c r="B42" s="3">
        <f t="shared" si="0"/>
        <v>7143.0449775112447</v>
      </c>
      <c r="C42" s="4">
        <v>26.68</v>
      </c>
      <c r="D42" s="4">
        <v>190576.44</v>
      </c>
      <c r="E42" s="4">
        <v>173.49</v>
      </c>
      <c r="F42" s="46"/>
      <c r="G42" s="46"/>
    </row>
    <row r="43" spans="1:10">
      <c r="A43" s="2" t="s">
        <v>68</v>
      </c>
      <c r="B43" s="3"/>
      <c r="C43" s="4"/>
      <c r="D43" s="4">
        <f>SUM(D35:D42)</f>
        <v>2344418.4299999992</v>
      </c>
      <c r="E43" s="4">
        <f>SUM(E35:E42)</f>
        <v>4796.6399999999994</v>
      </c>
      <c r="F43" s="47"/>
      <c r="G43" s="47"/>
    </row>
    <row r="44" spans="1:10" ht="33.75" customHeight="1"/>
    <row r="45" spans="1:10" ht="12" customHeight="1"/>
    <row r="46" spans="1:10">
      <c r="A46" s="1" t="s">
        <v>7</v>
      </c>
    </row>
    <row r="47" spans="1:10" ht="65.25" customHeight="1">
      <c r="A47" s="14" t="s">
        <v>8</v>
      </c>
      <c r="B47" s="29" t="s">
        <v>9</v>
      </c>
      <c r="C47" s="30"/>
      <c r="D47" s="29" t="s">
        <v>10</v>
      </c>
      <c r="E47" s="30"/>
      <c r="F47" s="29" t="s">
        <v>11</v>
      </c>
      <c r="G47" s="30"/>
    </row>
    <row r="48" spans="1:10" ht="33" customHeight="1">
      <c r="A48" s="16">
        <v>1</v>
      </c>
      <c r="B48" s="31" t="s">
        <v>148</v>
      </c>
      <c r="C48" s="31"/>
      <c r="D48" s="32" t="s">
        <v>12</v>
      </c>
      <c r="E48" s="32"/>
      <c r="F48" s="33">
        <f>0.58*H4*D7</f>
        <v>41174.66399999999</v>
      </c>
      <c r="G48" s="33"/>
    </row>
    <row r="49" spans="1:7" ht="32.25" customHeight="1">
      <c r="A49" s="14">
        <v>2</v>
      </c>
      <c r="B49" s="31" t="s">
        <v>13</v>
      </c>
      <c r="C49" s="31"/>
      <c r="D49" s="32" t="s">
        <v>12</v>
      </c>
      <c r="E49" s="32"/>
      <c r="F49" s="33">
        <f>1.82*H4*D7</f>
        <v>129203.25599999999</v>
      </c>
      <c r="G49" s="33"/>
    </row>
    <row r="50" spans="1:7" ht="31.5" customHeight="1">
      <c r="A50" s="16">
        <v>3</v>
      </c>
      <c r="B50" s="31" t="s">
        <v>14</v>
      </c>
      <c r="C50" s="31"/>
      <c r="D50" s="32" t="s">
        <v>15</v>
      </c>
      <c r="E50" s="32"/>
      <c r="F50" s="33">
        <f>0.16*H4*D7</f>
        <v>11358.527999999998</v>
      </c>
      <c r="G50" s="33"/>
    </row>
    <row r="51" spans="1:7" ht="66.75" customHeight="1">
      <c r="A51" s="14">
        <v>4</v>
      </c>
      <c r="B51" s="31" t="s">
        <v>16</v>
      </c>
      <c r="C51" s="31"/>
      <c r="D51" s="29" t="s">
        <v>149</v>
      </c>
      <c r="E51" s="30"/>
      <c r="F51" s="33">
        <f>0.84*H4*C6</f>
        <v>60109.055999999997</v>
      </c>
      <c r="G51" s="33"/>
    </row>
    <row r="52" spans="1:7" ht="46.5" customHeight="1">
      <c r="A52" s="16">
        <v>5</v>
      </c>
      <c r="B52" s="31" t="s">
        <v>17</v>
      </c>
      <c r="C52" s="31"/>
      <c r="D52" s="32" t="s">
        <v>18</v>
      </c>
      <c r="E52" s="32"/>
      <c r="F52" s="33">
        <f>1.11*H4*C6</f>
        <v>79429.823999999993</v>
      </c>
      <c r="G52" s="33"/>
    </row>
    <row r="53" spans="1:7" ht="46.5" customHeight="1">
      <c r="A53" s="14">
        <v>6</v>
      </c>
      <c r="B53" s="31" t="s">
        <v>19</v>
      </c>
      <c r="C53" s="31"/>
      <c r="D53" s="32" t="s">
        <v>64</v>
      </c>
      <c r="E53" s="32"/>
      <c r="F53" s="33"/>
      <c r="G53" s="33"/>
    </row>
    <row r="54" spans="1:7" ht="31.5" customHeight="1">
      <c r="A54" s="16">
        <v>7</v>
      </c>
      <c r="B54" s="31" t="s">
        <v>20</v>
      </c>
      <c r="C54" s="31"/>
      <c r="D54" s="32" t="s">
        <v>64</v>
      </c>
      <c r="E54" s="32"/>
      <c r="F54" s="33">
        <f>2.35*7*D7</f>
        <v>97316.554999999993</v>
      </c>
      <c r="G54" s="33"/>
    </row>
    <row r="55" spans="1:7" ht="30.75" customHeight="1">
      <c r="A55" s="14">
        <v>8</v>
      </c>
      <c r="B55" s="31" t="s">
        <v>21</v>
      </c>
      <c r="C55" s="31"/>
      <c r="D55" s="32" t="s">
        <v>72</v>
      </c>
      <c r="E55" s="32"/>
      <c r="F55" s="33">
        <f>0.28*H4*C6</f>
        <v>20036.352000000003</v>
      </c>
      <c r="G55" s="33"/>
    </row>
    <row r="56" spans="1:7" ht="34.5" customHeight="1">
      <c r="A56" s="14"/>
      <c r="B56" s="31" t="s">
        <v>22</v>
      </c>
      <c r="C56" s="31"/>
      <c r="D56" s="32"/>
      <c r="E56" s="32"/>
      <c r="F56" s="33">
        <f>SUM(F48:G55)</f>
        <v>438628.23499999999</v>
      </c>
      <c r="G56" s="33"/>
    </row>
    <row r="57" spans="1:7">
      <c r="A57" s="12"/>
    </row>
    <row r="59" spans="1:7">
      <c r="A59" s="1" t="s">
        <v>23</v>
      </c>
    </row>
    <row r="60" spans="1:7" ht="51" customHeight="1">
      <c r="A60" s="14" t="s">
        <v>8</v>
      </c>
      <c r="B60" s="32" t="s">
        <v>24</v>
      </c>
      <c r="C60" s="32"/>
      <c r="D60" s="29" t="s">
        <v>25</v>
      </c>
      <c r="E60" s="30"/>
      <c r="F60" s="29" t="s">
        <v>26</v>
      </c>
      <c r="G60" s="30"/>
    </row>
    <row r="61" spans="1:7" ht="37.5" customHeight="1">
      <c r="A61" s="16">
        <v>1</v>
      </c>
      <c r="B61" s="35" t="s">
        <v>105</v>
      </c>
      <c r="C61" s="35"/>
      <c r="D61" s="27" t="s">
        <v>106</v>
      </c>
      <c r="E61" s="27"/>
      <c r="F61" s="25">
        <v>6435.18</v>
      </c>
      <c r="G61" s="26"/>
    </row>
    <row r="62" spans="1:7" ht="33.75" customHeight="1">
      <c r="A62" s="16">
        <v>2</v>
      </c>
      <c r="B62" s="35" t="s">
        <v>128</v>
      </c>
      <c r="C62" s="35"/>
      <c r="D62" s="27" t="s">
        <v>108</v>
      </c>
      <c r="E62" s="27"/>
      <c r="F62" s="25">
        <v>1106.32</v>
      </c>
      <c r="G62" s="26"/>
    </row>
    <row r="63" spans="1:7" ht="33.75" customHeight="1">
      <c r="A63" s="16">
        <v>3</v>
      </c>
      <c r="B63" s="35" t="s">
        <v>109</v>
      </c>
      <c r="C63" s="35"/>
      <c r="D63" s="27" t="s">
        <v>110</v>
      </c>
      <c r="E63" s="27"/>
      <c r="F63" s="25">
        <v>15705</v>
      </c>
      <c r="G63" s="26"/>
    </row>
    <row r="64" spans="1:7" ht="36" customHeight="1">
      <c r="A64" s="16">
        <v>4</v>
      </c>
      <c r="B64" s="35" t="s">
        <v>111</v>
      </c>
      <c r="C64" s="35"/>
      <c r="D64" s="27" t="s">
        <v>112</v>
      </c>
      <c r="E64" s="27"/>
      <c r="F64" s="25">
        <v>9520</v>
      </c>
      <c r="G64" s="26"/>
    </row>
    <row r="65" spans="1:7" ht="33" customHeight="1">
      <c r="A65" s="16">
        <v>5</v>
      </c>
      <c r="B65" s="35" t="s">
        <v>115</v>
      </c>
      <c r="C65" s="35"/>
      <c r="D65" s="27" t="s">
        <v>112</v>
      </c>
      <c r="E65" s="27"/>
      <c r="F65" s="25">
        <v>4142.71</v>
      </c>
      <c r="G65" s="26"/>
    </row>
    <row r="66" spans="1:7">
      <c r="A66" s="16">
        <v>6</v>
      </c>
      <c r="B66" s="36" t="s">
        <v>116</v>
      </c>
      <c r="C66" s="37"/>
      <c r="D66" s="27" t="s">
        <v>117</v>
      </c>
      <c r="E66" s="27"/>
      <c r="F66" s="25">
        <v>6335.38</v>
      </c>
      <c r="G66" s="26"/>
    </row>
    <row r="67" spans="1:7" ht="33" customHeight="1">
      <c r="A67" s="16">
        <v>7</v>
      </c>
      <c r="B67" s="35" t="s">
        <v>115</v>
      </c>
      <c r="C67" s="35"/>
      <c r="D67" s="27" t="s">
        <v>118</v>
      </c>
      <c r="E67" s="27"/>
      <c r="F67" s="25">
        <v>4349.4399999999996</v>
      </c>
      <c r="G67" s="26"/>
    </row>
    <row r="68" spans="1:7" ht="33" customHeight="1">
      <c r="A68" s="16">
        <v>8</v>
      </c>
      <c r="B68" s="35" t="s">
        <v>119</v>
      </c>
      <c r="C68" s="35"/>
      <c r="D68" s="27" t="s">
        <v>118</v>
      </c>
      <c r="E68" s="27"/>
      <c r="F68" s="25">
        <v>3623.9</v>
      </c>
      <c r="G68" s="26"/>
    </row>
    <row r="69" spans="1:7" ht="35.25" customHeight="1">
      <c r="A69" s="16">
        <v>9</v>
      </c>
      <c r="B69" s="35" t="s">
        <v>120</v>
      </c>
      <c r="C69" s="35"/>
      <c r="D69" s="27" t="s">
        <v>118</v>
      </c>
      <c r="E69" s="27"/>
      <c r="F69" s="25">
        <v>3877.63</v>
      </c>
      <c r="G69" s="26"/>
    </row>
    <row r="70" spans="1:7" ht="33.75" customHeight="1">
      <c r="A70" s="16">
        <v>10</v>
      </c>
      <c r="B70" s="35" t="s">
        <v>107</v>
      </c>
      <c r="C70" s="35"/>
      <c r="D70" s="27" t="s">
        <v>118</v>
      </c>
      <c r="E70" s="27"/>
      <c r="F70" s="25">
        <v>999.48</v>
      </c>
      <c r="G70" s="26"/>
    </row>
    <row r="71" spans="1:7" ht="52.5" customHeight="1">
      <c r="A71" s="16">
        <v>11</v>
      </c>
      <c r="B71" s="35" t="s">
        <v>121</v>
      </c>
      <c r="C71" s="35"/>
      <c r="D71" s="27" t="s">
        <v>122</v>
      </c>
      <c r="E71" s="27"/>
      <c r="F71" s="25">
        <v>4559.82</v>
      </c>
      <c r="G71" s="26"/>
    </row>
    <row r="72" spans="1:7" ht="33.75" customHeight="1">
      <c r="A72" s="16">
        <v>12</v>
      </c>
      <c r="B72" s="35" t="s">
        <v>123</v>
      </c>
      <c r="C72" s="35"/>
      <c r="D72" s="27" t="s">
        <v>122</v>
      </c>
      <c r="E72" s="27"/>
      <c r="F72" s="25">
        <v>4559.34</v>
      </c>
      <c r="G72" s="26"/>
    </row>
    <row r="73" spans="1:7" ht="50.25" customHeight="1">
      <c r="A73" s="16">
        <v>13</v>
      </c>
      <c r="B73" s="35" t="s">
        <v>124</v>
      </c>
      <c r="C73" s="35"/>
      <c r="D73" s="27" t="s">
        <v>122</v>
      </c>
      <c r="E73" s="27"/>
      <c r="F73" s="25">
        <v>4559.34</v>
      </c>
      <c r="G73" s="26"/>
    </row>
    <row r="74" spans="1:7" ht="37.5" customHeight="1">
      <c r="A74" s="16">
        <v>14</v>
      </c>
      <c r="B74" s="35" t="s">
        <v>125</v>
      </c>
      <c r="C74" s="35"/>
      <c r="D74" s="27" t="s">
        <v>126</v>
      </c>
      <c r="E74" s="27"/>
      <c r="F74" s="25">
        <v>5183.4399999999996</v>
      </c>
      <c r="G74" s="26"/>
    </row>
    <row r="75" spans="1:7" ht="32.25" customHeight="1">
      <c r="A75" s="16">
        <v>15</v>
      </c>
      <c r="B75" s="35" t="s">
        <v>127</v>
      </c>
      <c r="C75" s="35"/>
      <c r="D75" s="27" t="s">
        <v>126</v>
      </c>
      <c r="E75" s="27"/>
      <c r="F75" s="25">
        <v>5450.12</v>
      </c>
      <c r="G75" s="26"/>
    </row>
    <row r="76" spans="1:7" ht="33.75" customHeight="1">
      <c r="A76" s="16">
        <v>16</v>
      </c>
      <c r="B76" s="35" t="s">
        <v>128</v>
      </c>
      <c r="C76" s="35"/>
      <c r="D76" s="27" t="s">
        <v>126</v>
      </c>
      <c r="E76" s="27"/>
      <c r="F76" s="25">
        <v>1010.34</v>
      </c>
      <c r="G76" s="26"/>
    </row>
    <row r="77" spans="1:7" ht="32.25" customHeight="1">
      <c r="A77" s="16">
        <v>17</v>
      </c>
      <c r="B77" s="35" t="s">
        <v>129</v>
      </c>
      <c r="C77" s="35"/>
      <c r="D77" s="27" t="s">
        <v>130</v>
      </c>
      <c r="E77" s="27"/>
      <c r="F77" s="25">
        <v>2176</v>
      </c>
      <c r="G77" s="26"/>
    </row>
    <row r="78" spans="1:7" ht="35.25" customHeight="1">
      <c r="A78" s="16">
        <v>18</v>
      </c>
      <c r="B78" s="36" t="s">
        <v>131</v>
      </c>
      <c r="C78" s="37"/>
      <c r="D78" s="27" t="s">
        <v>130</v>
      </c>
      <c r="E78" s="27"/>
      <c r="F78" s="25">
        <v>3901.36</v>
      </c>
      <c r="G78" s="26"/>
    </row>
    <row r="79" spans="1:7" ht="30.75" customHeight="1">
      <c r="A79" s="16">
        <v>19</v>
      </c>
      <c r="B79" s="35" t="s">
        <v>132</v>
      </c>
      <c r="C79" s="35"/>
      <c r="D79" s="27" t="s">
        <v>130</v>
      </c>
      <c r="E79" s="27"/>
      <c r="F79" s="25">
        <v>4417.6899999999996</v>
      </c>
      <c r="G79" s="26"/>
    </row>
    <row r="80" spans="1:7" ht="36" customHeight="1">
      <c r="A80" s="16">
        <v>20</v>
      </c>
      <c r="B80" s="35" t="s">
        <v>133</v>
      </c>
      <c r="C80" s="35"/>
      <c r="D80" s="27" t="s">
        <v>130</v>
      </c>
      <c r="E80" s="27"/>
      <c r="F80" s="25">
        <v>2696.6</v>
      </c>
      <c r="G80" s="26"/>
    </row>
    <row r="81" spans="1:7" ht="33.75" customHeight="1">
      <c r="A81" s="16">
        <v>21</v>
      </c>
      <c r="B81" s="35" t="s">
        <v>134</v>
      </c>
      <c r="C81" s="35"/>
      <c r="D81" s="27" t="s">
        <v>130</v>
      </c>
      <c r="E81" s="27"/>
      <c r="F81" s="25">
        <v>4728.3900000000003</v>
      </c>
      <c r="G81" s="26"/>
    </row>
    <row r="82" spans="1:7" ht="47.25" customHeight="1">
      <c r="A82" s="16">
        <v>22</v>
      </c>
      <c r="B82" s="35" t="s">
        <v>135</v>
      </c>
      <c r="C82" s="35"/>
      <c r="D82" s="27" t="s">
        <v>136</v>
      </c>
      <c r="E82" s="27"/>
      <c r="F82" s="25">
        <v>3661.42</v>
      </c>
      <c r="G82" s="26"/>
    </row>
    <row r="83" spans="1:7" ht="52.5" customHeight="1">
      <c r="A83" s="16">
        <v>23</v>
      </c>
      <c r="B83" s="35" t="s">
        <v>137</v>
      </c>
      <c r="C83" s="35"/>
      <c r="D83" s="27" t="s">
        <v>136</v>
      </c>
      <c r="E83" s="27"/>
      <c r="F83" s="25">
        <v>1874.65</v>
      </c>
      <c r="G83" s="26"/>
    </row>
    <row r="84" spans="1:7">
      <c r="A84" s="16">
        <v>24</v>
      </c>
      <c r="B84" s="35" t="s">
        <v>143</v>
      </c>
      <c r="C84" s="35"/>
      <c r="D84" s="27" t="s">
        <v>144</v>
      </c>
      <c r="E84" s="27"/>
      <c r="F84" s="25">
        <v>16079</v>
      </c>
      <c r="G84" s="26"/>
    </row>
    <row r="85" spans="1:7" ht="33" customHeight="1">
      <c r="A85" s="16">
        <v>25</v>
      </c>
      <c r="B85" s="35" t="s">
        <v>145</v>
      </c>
      <c r="C85" s="35"/>
      <c r="D85" s="27" t="s">
        <v>146</v>
      </c>
      <c r="E85" s="27"/>
      <c r="F85" s="25">
        <v>12682</v>
      </c>
      <c r="G85" s="26"/>
    </row>
    <row r="86" spans="1:7" ht="31.5" customHeight="1">
      <c r="A86" s="16">
        <v>26</v>
      </c>
      <c r="B86" s="35" t="s">
        <v>147</v>
      </c>
      <c r="C86" s="35"/>
      <c r="D86" s="27" t="s">
        <v>146</v>
      </c>
      <c r="E86" s="27"/>
      <c r="F86" s="25">
        <v>3414.38</v>
      </c>
      <c r="G86" s="26"/>
    </row>
    <row r="87" spans="1:7" ht="46.5" customHeight="1">
      <c r="A87" s="16">
        <v>27</v>
      </c>
      <c r="B87" s="35" t="s">
        <v>137</v>
      </c>
      <c r="C87" s="35"/>
      <c r="D87" s="27" t="s">
        <v>146</v>
      </c>
      <c r="E87" s="27"/>
      <c r="F87" s="25">
        <v>984.85</v>
      </c>
      <c r="G87" s="26"/>
    </row>
    <row r="88" spans="1:7" ht="46.5" customHeight="1">
      <c r="A88" s="14"/>
      <c r="B88" s="41" t="s">
        <v>70</v>
      </c>
      <c r="C88" s="42"/>
      <c r="D88" s="29"/>
      <c r="E88" s="30"/>
      <c r="F88" s="38">
        <f>SUM(F61:G87)</f>
        <v>138033.78</v>
      </c>
      <c r="G88" s="30"/>
    </row>
    <row r="89" spans="1:7">
      <c r="A89" s="12"/>
    </row>
    <row r="90" spans="1:7">
      <c r="A90" s="1" t="s">
        <v>27</v>
      </c>
      <c r="D90" s="5">
        <f>3.4*H4*C6</f>
        <v>243298.55999999997</v>
      </c>
      <c r="E90" s="1" t="s">
        <v>28</v>
      </c>
    </row>
    <row r="91" spans="1:7">
      <c r="A91" s="1" t="s">
        <v>29</v>
      </c>
      <c r="D91" s="5">
        <f>F96*5.3%</f>
        <v>48917.267960000005</v>
      </c>
      <c r="E91" s="1" t="s">
        <v>28</v>
      </c>
    </row>
    <row r="94" spans="1:7">
      <c r="A94" s="1" t="s">
        <v>41</v>
      </c>
    </row>
    <row r="95" spans="1:7">
      <c r="A95" s="1" t="s">
        <v>141</v>
      </c>
    </row>
    <row r="96" spans="1:7">
      <c r="B96" s="1" t="s">
        <v>40</v>
      </c>
      <c r="F96" s="5">
        <f>484850.76+438116.56</f>
        <v>922967.32000000007</v>
      </c>
      <c r="G96" s="1" t="s">
        <v>28</v>
      </c>
    </row>
    <row r="98" spans="1:7">
      <c r="A98" s="1" t="s">
        <v>142</v>
      </c>
    </row>
    <row r="99" spans="1:7">
      <c r="B99" s="1" t="s">
        <v>39</v>
      </c>
      <c r="F99" s="5">
        <f>F56+F88+D90</f>
        <v>819960.57499999995</v>
      </c>
      <c r="G99" s="1" t="s">
        <v>28</v>
      </c>
    </row>
    <row r="102" spans="1:7">
      <c r="A102" s="1" t="s">
        <v>30</v>
      </c>
    </row>
    <row r="103" spans="1:7" ht="76.5">
      <c r="A103" s="13" t="s">
        <v>31</v>
      </c>
      <c r="B103" s="39" t="s">
        <v>32</v>
      </c>
      <c r="C103" s="39"/>
      <c r="D103" s="6" t="s">
        <v>33</v>
      </c>
      <c r="E103" s="39" t="s">
        <v>34</v>
      </c>
      <c r="F103" s="39"/>
      <c r="G103" s="6" t="s">
        <v>35</v>
      </c>
    </row>
    <row r="104" spans="1:7" ht="28.5" customHeight="1">
      <c r="A104" s="22" t="s">
        <v>36</v>
      </c>
      <c r="B104" s="40" t="s">
        <v>54</v>
      </c>
      <c r="C104" s="40"/>
      <c r="D104" s="7">
        <v>16</v>
      </c>
      <c r="E104" s="40" t="s">
        <v>56</v>
      </c>
      <c r="F104" s="40"/>
      <c r="G104" s="7">
        <v>16</v>
      </c>
    </row>
    <row r="105" spans="1:7" ht="27" customHeight="1">
      <c r="A105" s="22"/>
      <c r="B105" s="40" t="s">
        <v>42</v>
      </c>
      <c r="C105" s="40"/>
      <c r="D105" s="7">
        <v>9</v>
      </c>
      <c r="E105" s="40" t="s">
        <v>56</v>
      </c>
      <c r="F105" s="40"/>
      <c r="G105" s="7">
        <v>9</v>
      </c>
    </row>
    <row r="106" spans="1:7" ht="27.75" customHeight="1">
      <c r="A106" s="22"/>
      <c r="B106" s="40" t="s">
        <v>43</v>
      </c>
      <c r="C106" s="40"/>
      <c r="D106" s="7">
        <v>2</v>
      </c>
      <c r="E106" s="40" t="s">
        <v>56</v>
      </c>
      <c r="F106" s="40"/>
      <c r="G106" s="7">
        <v>2</v>
      </c>
    </row>
    <row r="107" spans="1:7" ht="26.25" customHeight="1">
      <c r="A107" s="15" t="s">
        <v>44</v>
      </c>
      <c r="B107" s="40" t="s">
        <v>45</v>
      </c>
      <c r="C107" s="40"/>
      <c r="D107" s="7"/>
      <c r="E107" s="40" t="s">
        <v>57</v>
      </c>
      <c r="F107" s="40"/>
      <c r="G107" s="7"/>
    </row>
    <row r="108" spans="1:7" ht="25.5" customHeight="1">
      <c r="A108" s="22" t="s">
        <v>46</v>
      </c>
      <c r="B108" s="40" t="s">
        <v>55</v>
      </c>
      <c r="C108" s="40"/>
      <c r="D108" s="7">
        <v>8</v>
      </c>
      <c r="E108" s="40" t="s">
        <v>58</v>
      </c>
      <c r="F108" s="40"/>
      <c r="G108" s="7">
        <v>8</v>
      </c>
    </row>
    <row r="109" spans="1:7" ht="66" customHeight="1">
      <c r="A109" s="22"/>
      <c r="B109" s="40" t="s">
        <v>47</v>
      </c>
      <c r="C109" s="40"/>
      <c r="D109" s="7"/>
      <c r="E109" s="40" t="s">
        <v>59</v>
      </c>
      <c r="F109" s="40"/>
      <c r="G109" s="7"/>
    </row>
    <row r="110" spans="1:7" ht="28.5" customHeight="1">
      <c r="A110" s="22"/>
      <c r="B110" s="40" t="s">
        <v>51</v>
      </c>
      <c r="C110" s="40"/>
      <c r="D110" s="7">
        <v>8</v>
      </c>
      <c r="E110" s="40" t="s">
        <v>60</v>
      </c>
      <c r="F110" s="40"/>
      <c r="G110" s="7">
        <v>8</v>
      </c>
    </row>
    <row r="111" spans="1:7" ht="55.5" customHeight="1">
      <c r="A111" s="22"/>
      <c r="B111" s="40" t="s">
        <v>52</v>
      </c>
      <c r="C111" s="40"/>
      <c r="D111" s="7"/>
      <c r="E111" s="40" t="s">
        <v>61</v>
      </c>
      <c r="F111" s="40"/>
      <c r="G111" s="7"/>
    </row>
    <row r="112" spans="1:7" ht="29.25" customHeight="1">
      <c r="A112" s="22"/>
      <c r="B112" s="40" t="s">
        <v>53</v>
      </c>
      <c r="C112" s="40"/>
      <c r="D112" s="7"/>
      <c r="E112" s="40" t="s">
        <v>62</v>
      </c>
      <c r="F112" s="40"/>
      <c r="G112" s="7"/>
    </row>
    <row r="113" spans="1:7" ht="42" customHeight="1">
      <c r="A113" s="22"/>
      <c r="B113" s="40" t="s">
        <v>48</v>
      </c>
      <c r="C113" s="40"/>
      <c r="D113" s="7">
        <v>2</v>
      </c>
      <c r="E113" s="40" t="s">
        <v>63</v>
      </c>
      <c r="F113" s="40"/>
      <c r="G113" s="7">
        <v>2</v>
      </c>
    </row>
    <row r="114" spans="1:7" ht="27" customHeight="1">
      <c r="A114" s="22"/>
      <c r="B114" s="40" t="s">
        <v>49</v>
      </c>
      <c r="C114" s="40"/>
      <c r="D114" s="7">
        <v>8</v>
      </c>
      <c r="E114" s="40" t="s">
        <v>58</v>
      </c>
      <c r="F114" s="40"/>
      <c r="G114" s="7">
        <v>8</v>
      </c>
    </row>
    <row r="115" spans="1:7">
      <c r="A115" s="22"/>
      <c r="B115" s="40" t="s">
        <v>50</v>
      </c>
      <c r="C115" s="40"/>
      <c r="D115" s="7">
        <v>3</v>
      </c>
      <c r="E115" s="40"/>
      <c r="F115" s="40"/>
      <c r="G115" s="7">
        <v>3</v>
      </c>
    </row>
    <row r="116" spans="1:7">
      <c r="A116" s="11"/>
    </row>
    <row r="118" spans="1:7">
      <c r="F118" s="1" t="s">
        <v>65</v>
      </c>
    </row>
    <row r="119" spans="1:7">
      <c r="A119" s="1" t="s">
        <v>66</v>
      </c>
    </row>
    <row r="120" spans="1:7">
      <c r="F120" s="1" t="s">
        <v>67</v>
      </c>
    </row>
    <row r="121" spans="1:7">
      <c r="A121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76">
    <mergeCell ref="A41:A42"/>
    <mergeCell ref="F41:F42"/>
    <mergeCell ref="G41:G42"/>
    <mergeCell ref="A35:A36"/>
    <mergeCell ref="F35:F36"/>
    <mergeCell ref="G35:G36"/>
    <mergeCell ref="A37:A38"/>
    <mergeCell ref="F37:F38"/>
    <mergeCell ref="G37:G38"/>
    <mergeCell ref="A39:A40"/>
    <mergeCell ref="F39:F40"/>
    <mergeCell ref="G39:G40"/>
    <mergeCell ref="B106:C106"/>
    <mergeCell ref="E106:F106"/>
    <mergeCell ref="B88:C88"/>
    <mergeCell ref="D88:E88"/>
    <mergeCell ref="B115:C115"/>
    <mergeCell ref="E115:F115"/>
    <mergeCell ref="B111:C111"/>
    <mergeCell ref="E111:F111"/>
    <mergeCell ref="B112:C112"/>
    <mergeCell ref="E112:F112"/>
    <mergeCell ref="B113:C113"/>
    <mergeCell ref="E113:F113"/>
    <mergeCell ref="B107:C107"/>
    <mergeCell ref="E107:F107"/>
    <mergeCell ref="B108:C108"/>
    <mergeCell ref="E108:F108"/>
    <mergeCell ref="B109:C109"/>
    <mergeCell ref="E109:F109"/>
    <mergeCell ref="B110:C110"/>
    <mergeCell ref="E110:F110"/>
    <mergeCell ref="B114:C114"/>
    <mergeCell ref="E114:F114"/>
    <mergeCell ref="B86:C86"/>
    <mergeCell ref="B87:C87"/>
    <mergeCell ref="F88:G88"/>
    <mergeCell ref="B103:C103"/>
    <mergeCell ref="E103:F103"/>
    <mergeCell ref="B104:C104"/>
    <mergeCell ref="E104:F104"/>
    <mergeCell ref="B105:C105"/>
    <mergeCell ref="E105:F105"/>
    <mergeCell ref="B80:C80"/>
    <mergeCell ref="B81:C81"/>
    <mergeCell ref="B82:C82"/>
    <mergeCell ref="B83:C83"/>
    <mergeCell ref="B84:C84"/>
    <mergeCell ref="B85:C85"/>
    <mergeCell ref="B75:C75"/>
    <mergeCell ref="B76:C76"/>
    <mergeCell ref="B77:C77"/>
    <mergeCell ref="B78:C78"/>
    <mergeCell ref="B79:C79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60:C60"/>
    <mergeCell ref="D60:E60"/>
    <mergeCell ref="F60:G60"/>
    <mergeCell ref="B61:C61"/>
    <mergeCell ref="B62:C62"/>
    <mergeCell ref="B55:C55"/>
    <mergeCell ref="D55:E55"/>
    <mergeCell ref="F55:G55"/>
    <mergeCell ref="B56:C56"/>
    <mergeCell ref="D56:E56"/>
    <mergeCell ref="F56:G56"/>
    <mergeCell ref="D61:E61"/>
    <mergeCell ref="D62:E62"/>
    <mergeCell ref="F61:G61"/>
    <mergeCell ref="F62:G62"/>
    <mergeCell ref="B53:C53"/>
    <mergeCell ref="D53:E53"/>
    <mergeCell ref="F53:G53"/>
    <mergeCell ref="B54:C54"/>
    <mergeCell ref="D54:E54"/>
    <mergeCell ref="F54:G54"/>
    <mergeCell ref="B51:C51"/>
    <mergeCell ref="D51:E51"/>
    <mergeCell ref="F51:G51"/>
    <mergeCell ref="B52:C52"/>
    <mergeCell ref="D52:E52"/>
    <mergeCell ref="F52:G52"/>
    <mergeCell ref="A1:G1"/>
    <mergeCell ref="A2:G2"/>
    <mergeCell ref="A3:G3"/>
    <mergeCell ref="A4:G4"/>
    <mergeCell ref="B47:C47"/>
    <mergeCell ref="D47:E47"/>
    <mergeCell ref="F47:G47"/>
    <mergeCell ref="B50:C50"/>
    <mergeCell ref="D50:E50"/>
    <mergeCell ref="F50:G50"/>
    <mergeCell ref="B48:C48"/>
    <mergeCell ref="D48:E48"/>
    <mergeCell ref="F48:G48"/>
    <mergeCell ref="B49:C49"/>
    <mergeCell ref="D49:E49"/>
    <mergeCell ref="F49:G49"/>
    <mergeCell ref="A17:D17"/>
    <mergeCell ref="E17:F17"/>
    <mergeCell ref="A18:D18"/>
    <mergeCell ref="E18:F18"/>
    <mergeCell ref="A19:D19"/>
    <mergeCell ref="E19:F19"/>
    <mergeCell ref="A20:D20"/>
    <mergeCell ref="E20:F20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80:E80"/>
    <mergeCell ref="D81:E81"/>
    <mergeCell ref="D82:E82"/>
    <mergeCell ref="D83:E83"/>
    <mergeCell ref="D84:E84"/>
    <mergeCell ref="D85:E85"/>
    <mergeCell ref="D86:E86"/>
    <mergeCell ref="D87:E87"/>
    <mergeCell ref="D72:E72"/>
    <mergeCell ref="D73:E73"/>
    <mergeCell ref="D74:E74"/>
    <mergeCell ref="D75:E75"/>
    <mergeCell ref="D76:E76"/>
    <mergeCell ref="D77:E77"/>
    <mergeCell ref="D78:E78"/>
    <mergeCell ref="D79:E79"/>
    <mergeCell ref="F79:G79"/>
    <mergeCell ref="F63:G63"/>
    <mergeCell ref="F64:G64"/>
    <mergeCell ref="F65:G65"/>
    <mergeCell ref="F66:G66"/>
    <mergeCell ref="F67:G67"/>
    <mergeCell ref="F68:G68"/>
    <mergeCell ref="F69:G69"/>
    <mergeCell ref="F70:G70"/>
    <mergeCell ref="F71:G71"/>
    <mergeCell ref="A104:A106"/>
    <mergeCell ref="A108:A115"/>
    <mergeCell ref="A23:B23"/>
    <mergeCell ref="C23:D23"/>
    <mergeCell ref="E23:F23"/>
    <mergeCell ref="C24:D24"/>
    <mergeCell ref="E24:F24"/>
    <mergeCell ref="C25:D25"/>
    <mergeCell ref="E25:F25"/>
    <mergeCell ref="F80:G80"/>
    <mergeCell ref="F81:G81"/>
    <mergeCell ref="F82:G82"/>
    <mergeCell ref="F83:G83"/>
    <mergeCell ref="F84:G84"/>
    <mergeCell ref="F85:G85"/>
    <mergeCell ref="F86:G86"/>
    <mergeCell ref="F87:G87"/>
    <mergeCell ref="F72:G72"/>
    <mergeCell ref="F73:G73"/>
    <mergeCell ref="F74:G74"/>
    <mergeCell ref="F75:G75"/>
    <mergeCell ref="F76:G76"/>
    <mergeCell ref="F77:G77"/>
    <mergeCell ref="F78:G78"/>
  </mergeCells>
  <pageMargins left="0.2" right="0.2" top="0.47" bottom="0.31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2015-03-10T13:48:22Z</dcterms:modified>
</cp:coreProperties>
</file>