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98"/>
  <c r="F54"/>
  <c r="F52"/>
  <c r="D99"/>
  <c r="F96"/>
  <c r="E44"/>
  <c r="D44"/>
  <c r="B43"/>
  <c r="B42"/>
  <c r="B41"/>
  <c r="B40"/>
  <c r="B39"/>
  <c r="B38"/>
  <c r="B37"/>
  <c r="B36"/>
  <c r="C6"/>
  <c r="G44" l="1"/>
  <c r="F50"/>
  <c r="F53"/>
  <c r="F51"/>
  <c r="F55" l="1"/>
  <c r="F106" l="1"/>
</calcChain>
</file>

<file path=xl/sharedStrings.xml><?xml version="1.0" encoding="utf-8"?>
<sst xmlns="http://schemas.openxmlformats.org/spreadsheetml/2006/main" count="203" uniqueCount="160">
  <si>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</si>
  <si>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</si>
  <si>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</si>
  <si>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</si>
  <si>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</si>
  <si>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</si>
  <si>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</si>
  <si>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</si>
  <si>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</si>
  <si>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</si>
  <si>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</si>
  <si>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</si>
  <si>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</si>
  <si>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</si>
  <si>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</si>
  <si>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</si>
  <si>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</si>
  <si>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</si>
  <si>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</si>
  <si>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</si>
  <si>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</si>
  <si>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</si>
  <si>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</si>
  <si>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</si>
  <si>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</si>
  <si>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</si>
  <si>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</si>
  <si>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</si>
  <si>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</si>
  <si>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</si>
  <si>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</si>
  <si>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</si>
  <si>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</si>
  <si>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</si>
  <si>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</si>
  <si>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</si>
  <si>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</si>
  <si>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</si>
  <si>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</si>
  <si>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</si>
  <si>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</si>
  <si>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</si>
  <si>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</si>
  <si>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</si>
  <si>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</si>
  <si>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</si>
  <si>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</si>
  <si>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</si>
  <si>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</si>
  <si>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</si>
  <si>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</si>
  <si>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</si>
  <si>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</si>
  <si>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</si>
  <si>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</si>
  <si>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</si>
  <si>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</si>
  <si>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</si>
  <si>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</si>
  <si>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</si>
  <si>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</si>
  <si>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</si>
  <si>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</si>
  <si>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</si>
  <si>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</si>
  <si>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</si>
  <si>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24 по улице Набережная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</si>
  <si>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</si>
  <si>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</si>
  <si>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</si>
  <si>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</si>
  <si>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</si>
  <si>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</si>
  <si>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</si>
  <si>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</si>
  <si>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</si>
  <si>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</si>
  <si>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</si>
  <si>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</si>
  <si>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</si>
  <si>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</si>
  <si>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</si>
  <si>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</si>
  <si>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</si>
  <si>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</si>
  <si>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</si>
  <si>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</si>
  <si>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</si>
  <si>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</si>
  <si>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</si>
  <si>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</si>
  <si>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</si>
  <si>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01.10.2008г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</si>
  <si>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</si>
  <si>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</si>
  <si>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</si>
  <si>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</si>
  <si>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</si>
  <si>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</si>
  <si>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</si>
  <si>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</si>
  <si>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кв.47 ремонт стояка канализации</t>
  </si>
  <si>
    <t>Январь</t>
  </si>
  <si>
    <t>Наладка системы отопления кв.40, чердак</t>
  </si>
  <si>
    <t>кв.47 замена стояка канализации</t>
  </si>
  <si>
    <t>кв.20 ремонт стояка ХВ</t>
  </si>
  <si>
    <t>Очистка крыши от снега и сосулек</t>
  </si>
  <si>
    <t>Ремонт кровли, ограждение опасных участков</t>
  </si>
  <si>
    <t>Февраль</t>
  </si>
  <si>
    <t>Удаление снега и наледи с кровли</t>
  </si>
  <si>
    <t>кв.44 замена участка стояка  отопления, наладка системы отопления</t>
  </si>
  <si>
    <t>Март</t>
  </si>
  <si>
    <t>Ремонт перильного ограждения</t>
  </si>
  <si>
    <t>Очистка кровли от наледи</t>
  </si>
  <si>
    <t xml:space="preserve">Ремонт кровли  </t>
  </si>
  <si>
    <t>Апрель</t>
  </si>
  <si>
    <t>Установка доски объявлений</t>
  </si>
  <si>
    <t>кв.45 прочистка стояка ХВ</t>
  </si>
  <si>
    <t>Май</t>
  </si>
  <si>
    <t>кв.11 ремонт стояка отопления</t>
  </si>
  <si>
    <t>Июнь</t>
  </si>
  <si>
    <t>Ремонт кровли</t>
  </si>
  <si>
    <t>Июль</t>
  </si>
  <si>
    <t>Ремонт входной площадки 3 подъезд</t>
  </si>
  <si>
    <t>Ремонт стояка отопления кв.21</t>
  </si>
  <si>
    <t>Засыпка ямы у входа в подъезд №3</t>
  </si>
  <si>
    <t xml:space="preserve">Замена стояка отопления кв.39,43,47, выход на чердак </t>
  </si>
  <si>
    <t>Сентябрь</t>
  </si>
  <si>
    <t>Установка общедомового прибора учета тепловой энергии после поверки, заполнение системы отопления</t>
  </si>
  <si>
    <t>Разборка и сборка дощатых полов для выполнения сан.тех.работ</t>
  </si>
  <si>
    <t>Октябрь</t>
  </si>
  <si>
    <t>кв.43 замена участка стояка канализации</t>
  </si>
  <si>
    <t>Заполнение системы отопления, кв.36 замена шарового крана отопления</t>
  </si>
  <si>
    <t>Заполнение системы отопления, наладка циркуляции</t>
  </si>
  <si>
    <t>кв.5,12,13,21 наладка системы отопления</t>
  </si>
  <si>
    <t>кв.2 замена стояка отопления</t>
  </si>
  <si>
    <t>Снятие комплекта термометров на поверку</t>
  </si>
  <si>
    <t>Поверка комплекта термометров</t>
  </si>
  <si>
    <t>Установка комплекта термометров</t>
  </si>
  <si>
    <t>Замена лежака отопления</t>
  </si>
  <si>
    <t>Ноябрь</t>
  </si>
  <si>
    <t>кв.2 ремонт лежака отопления под полом</t>
  </si>
  <si>
    <t>кв.4 прочистка лежака отопления под полом</t>
  </si>
  <si>
    <t>Очистка кровли от снега и наледи</t>
  </si>
  <si>
    <t>кв.1 прочистка и ремонт стояка канализации</t>
  </si>
  <si>
    <t>Декабрь</t>
  </si>
  <si>
    <t>кв.4 наладка системы отолпения</t>
  </si>
  <si>
    <t>Смена запорного устройства выхода на чердак</t>
  </si>
  <si>
    <t>9 от 11.01.2009г.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</si>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</sst>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topLeftCell="A37" workbookViewId="0">
      <selection activeCell="G42" sqref="G42:G4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66</v>
      </c>
      <c r="B3" s="41"/>
      <c r="C3" s="41"/>
      <c r="D3" s="41"/>
      <c r="E3" s="41"/>
      <c r="F3" s="41"/>
      <c r="G3" s="41"/>
    </row>
    <row r="4" spans="1:8">
      <c r="A4" s="41" t="s">
        <v>100</v>
      </c>
      <c r="B4" s="41"/>
      <c r="C4" s="41"/>
      <c r="D4" s="41"/>
      <c r="E4" s="41"/>
      <c r="F4" s="41"/>
      <c r="G4" s="41"/>
      <c r="H4" s="12">
        <v>12</v>
      </c>
    </row>
    <row r="5" spans="1:8" ht="11.25" customHeight="1"/>
    <row r="6" spans="1:8">
      <c r="A6" s="1" t="s">
        <v>6</v>
      </c>
      <c r="C6" s="3">
        <f>D7+D8</f>
        <v>2863.8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2863.8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48</v>
      </c>
    </row>
    <row r="12" spans="1:8">
      <c r="A12" s="1" t="s">
        <v>73</v>
      </c>
      <c r="E12" s="1">
        <v>124.6</v>
      </c>
      <c r="F12" s="1" t="s">
        <v>2</v>
      </c>
    </row>
    <row r="13" spans="1:8">
      <c r="A13" s="1" t="s">
        <v>74</v>
      </c>
      <c r="B13" s="1">
        <v>759</v>
      </c>
      <c r="C13" s="1" t="s">
        <v>2</v>
      </c>
    </row>
    <row r="14" spans="1:8">
      <c r="A14" s="1" t="s">
        <v>75</v>
      </c>
      <c r="D14" s="1">
        <v>3500</v>
      </c>
      <c r="E14" s="1" t="s">
        <v>2</v>
      </c>
    </row>
    <row r="16" spans="1:8">
      <c r="A16" s="1" t="s">
        <v>76</v>
      </c>
    </row>
    <row r="17" spans="1:6">
      <c r="A17" s="33" t="s">
        <v>77</v>
      </c>
      <c r="B17" s="33"/>
      <c r="C17" s="33"/>
      <c r="D17" s="33"/>
      <c r="E17" s="33" t="s">
        <v>78</v>
      </c>
      <c r="F17" s="33"/>
    </row>
    <row r="18" spans="1:6">
      <c r="A18" s="34" t="s">
        <v>79</v>
      </c>
      <c r="B18" s="34"/>
      <c r="C18" s="34"/>
      <c r="D18" s="34"/>
      <c r="E18" s="33" t="s">
        <v>93</v>
      </c>
      <c r="F18" s="33"/>
    </row>
    <row r="19" spans="1:6">
      <c r="A19" s="34" t="s">
        <v>80</v>
      </c>
      <c r="B19" s="34"/>
      <c r="C19" s="34"/>
      <c r="D19" s="34"/>
      <c r="E19" s="33" t="s">
        <v>92</v>
      </c>
      <c r="F19" s="33"/>
    </row>
    <row r="20" spans="1:6">
      <c r="A20" s="34" t="s">
        <v>81</v>
      </c>
      <c r="B20" s="34"/>
      <c r="C20" s="34"/>
      <c r="D20" s="34"/>
      <c r="E20" s="33" t="s">
        <v>91</v>
      </c>
      <c r="F20" s="33"/>
    </row>
    <row r="22" spans="1:6">
      <c r="A22" s="1" t="s">
        <v>82</v>
      </c>
    </row>
    <row r="23" spans="1:6" ht="31.5" customHeight="1">
      <c r="A23" s="40" t="s">
        <v>83</v>
      </c>
      <c r="B23" s="40"/>
      <c r="C23" s="40" t="s">
        <v>84</v>
      </c>
      <c r="D23" s="40"/>
      <c r="E23" s="40" t="s">
        <v>85</v>
      </c>
      <c r="F23" s="40"/>
    </row>
    <row r="24" spans="1:6">
      <c r="A24" s="14" t="s">
        <v>86</v>
      </c>
      <c r="B24" s="14"/>
      <c r="C24" s="33">
        <v>53</v>
      </c>
      <c r="D24" s="33"/>
      <c r="E24" s="33">
        <v>53</v>
      </c>
      <c r="F24" s="33"/>
    </row>
    <row r="25" spans="1:6">
      <c r="A25" s="14" t="s">
        <v>87</v>
      </c>
      <c r="B25" s="14"/>
      <c r="C25" s="33">
        <v>30</v>
      </c>
      <c r="D25" s="33"/>
      <c r="E25" s="33">
        <v>34</v>
      </c>
      <c r="F25" s="33"/>
    </row>
    <row r="27" spans="1:6">
      <c r="A27" s="1" t="s">
        <v>88</v>
      </c>
      <c r="C27" s="1" t="s">
        <v>148</v>
      </c>
    </row>
    <row r="29" spans="1:6">
      <c r="A29" s="1" t="s">
        <v>89</v>
      </c>
    </row>
    <row r="30" spans="1:6">
      <c r="B30" s="1" t="s">
        <v>149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150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19.5" customHeight="1">
      <c r="A34" s="1" t="s">
        <v>1</v>
      </c>
    </row>
    <row r="35" spans="1:10" ht="98.25" customHeight="1">
      <c r="A35" s="15" t="s">
        <v>3</v>
      </c>
      <c r="B35" s="27" t="s">
        <v>151</v>
      </c>
      <c r="C35" s="27" t="s">
        <v>152</v>
      </c>
      <c r="D35" s="17" t="s">
        <v>94</v>
      </c>
      <c r="E35" s="16" t="s">
        <v>4</v>
      </c>
      <c r="F35" s="28" t="s">
        <v>155</v>
      </c>
      <c r="G35" s="28" t="s">
        <v>156</v>
      </c>
      <c r="H35" s="2"/>
      <c r="I35" s="2"/>
      <c r="J35" s="2"/>
    </row>
    <row r="36" spans="1:10">
      <c r="A36" s="37" t="s">
        <v>34</v>
      </c>
      <c r="B36" s="5">
        <f>D36/C36</f>
        <v>54141.964169381106</v>
      </c>
      <c r="C36" s="6">
        <v>3.07</v>
      </c>
      <c r="D36" s="18">
        <v>166215.82999999999</v>
      </c>
      <c r="E36" s="6">
        <v>-1077.57</v>
      </c>
      <c r="F36" s="39">
        <v>329344.05</v>
      </c>
      <c r="G36" s="35">
        <f>D36+D37+E36+E37-F36</f>
        <v>6108.2299999999814</v>
      </c>
    </row>
    <row r="37" spans="1:10">
      <c r="A37" s="38"/>
      <c r="B37" s="5">
        <f>D37/C37</f>
        <v>50366.00597014925</v>
      </c>
      <c r="C37" s="6">
        <v>3.35</v>
      </c>
      <c r="D37" s="18">
        <v>168726.12</v>
      </c>
      <c r="E37" s="6">
        <v>1587.9</v>
      </c>
      <c r="F37" s="39"/>
      <c r="G37" s="36"/>
    </row>
    <row r="38" spans="1:10">
      <c r="A38" s="37" t="s">
        <v>35</v>
      </c>
      <c r="B38" s="5">
        <f t="shared" ref="B38:B43" si="0">D38/C38</f>
        <v>109.07003055002725</v>
      </c>
      <c r="C38" s="6">
        <v>1577.74</v>
      </c>
      <c r="D38" s="18">
        <v>172084.15</v>
      </c>
      <c r="E38" s="6"/>
      <c r="F38" s="39">
        <v>384425.88</v>
      </c>
      <c r="G38" s="35">
        <f t="shared" ref="G38" si="1">D38+D39+E38+E39-F38</f>
        <v>9845.1999999999534</v>
      </c>
    </row>
    <row r="39" spans="1:10">
      <c r="A39" s="38"/>
      <c r="B39" s="5">
        <f t="shared" si="0"/>
        <v>126.52798072925862</v>
      </c>
      <c r="C39" s="6">
        <v>1756.03</v>
      </c>
      <c r="D39" s="18">
        <v>222186.93</v>
      </c>
      <c r="E39" s="6"/>
      <c r="F39" s="39"/>
      <c r="G39" s="36"/>
    </row>
    <row r="40" spans="1:10" ht="16.5" customHeight="1">
      <c r="A40" s="37" t="s">
        <v>95</v>
      </c>
      <c r="B40" s="5">
        <f t="shared" si="0"/>
        <v>3353.6023054755042</v>
      </c>
      <c r="C40" s="6">
        <v>17.350000000000001</v>
      </c>
      <c r="D40" s="18">
        <v>58185</v>
      </c>
      <c r="E40" s="6">
        <v>-258.08</v>
      </c>
      <c r="F40" s="39">
        <v>121709.71</v>
      </c>
      <c r="G40" s="35">
        <f t="shared" ref="G40" si="2">D40+D41+E40+E41-F40</f>
        <v>2915.0799999999872</v>
      </c>
    </row>
    <row r="41" spans="1:10">
      <c r="A41" s="38"/>
      <c r="B41" s="5">
        <f t="shared" si="0"/>
        <v>3543.831862999481</v>
      </c>
      <c r="C41" s="6">
        <v>19.27</v>
      </c>
      <c r="D41" s="18">
        <v>68289.64</v>
      </c>
      <c r="E41" s="6">
        <v>-1591.77</v>
      </c>
      <c r="F41" s="39"/>
      <c r="G41" s="36"/>
    </row>
    <row r="42" spans="1:10" ht="16.5" customHeight="1">
      <c r="A42" s="37" t="s">
        <v>96</v>
      </c>
      <c r="B42" s="5">
        <f t="shared" si="0"/>
        <v>2975.676911544228</v>
      </c>
      <c r="C42" s="6">
        <v>26.68</v>
      </c>
      <c r="D42" s="18">
        <v>79391.06</v>
      </c>
      <c r="E42" s="6">
        <v>-548.58000000000004</v>
      </c>
      <c r="F42" s="39">
        <v>162121.98000000001</v>
      </c>
      <c r="G42" s="35">
        <f t="shared" ref="G42" si="3">D42+D43+E42+E43-F42</f>
        <v>3915.2700000000186</v>
      </c>
    </row>
    <row r="43" spans="1:10">
      <c r="A43" s="38"/>
      <c r="B43" s="5">
        <f t="shared" si="0"/>
        <v>3165.9428369795346</v>
      </c>
      <c r="C43" s="6">
        <v>28.34</v>
      </c>
      <c r="D43" s="18">
        <v>89722.82</v>
      </c>
      <c r="E43" s="6">
        <v>-2528.0500000000002</v>
      </c>
      <c r="F43" s="39"/>
      <c r="G43" s="36"/>
    </row>
    <row r="44" spans="1:10">
      <c r="A44" s="4" t="s">
        <v>63</v>
      </c>
      <c r="B44" s="5"/>
      <c r="C44" s="6"/>
      <c r="D44" s="18">
        <f>SUM(D36:D43)</f>
        <v>1024801.55</v>
      </c>
      <c r="E44" s="6">
        <f>SUM(E36:E43)</f>
        <v>-4416.1499999999996</v>
      </c>
      <c r="F44" s="6">
        <f t="shared" ref="F44:G44" si="4">SUM(F36:F43)</f>
        <v>997601.61999999988</v>
      </c>
      <c r="G44" s="6">
        <f t="shared" si="4"/>
        <v>22783.779999999941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42" t="s">
        <v>9</v>
      </c>
      <c r="C49" s="43"/>
      <c r="D49" s="42" t="s">
        <v>10</v>
      </c>
      <c r="E49" s="43"/>
      <c r="F49" s="42" t="s">
        <v>11</v>
      </c>
      <c r="G49" s="43"/>
    </row>
    <row r="50" spans="1:7" ht="33.75" customHeight="1">
      <c r="A50" s="9">
        <v>1</v>
      </c>
      <c r="B50" s="44" t="s">
        <v>98</v>
      </c>
      <c r="C50" s="44"/>
      <c r="D50" s="45" t="s">
        <v>12</v>
      </c>
      <c r="E50" s="45"/>
      <c r="F50" s="46">
        <f>0.58*H4*C6</f>
        <v>19932.047999999999</v>
      </c>
      <c r="G50" s="46"/>
    </row>
    <row r="51" spans="1:7" ht="31.5" customHeight="1">
      <c r="A51" s="9">
        <v>2</v>
      </c>
      <c r="B51" s="44" t="s">
        <v>13</v>
      </c>
      <c r="C51" s="44"/>
      <c r="D51" s="45" t="s">
        <v>12</v>
      </c>
      <c r="E51" s="45"/>
      <c r="F51" s="46">
        <f>1.82*H4*C6</f>
        <v>62545.392000000007</v>
      </c>
      <c r="G51" s="46"/>
    </row>
    <row r="52" spans="1:7">
      <c r="A52" s="13">
        <v>3</v>
      </c>
      <c r="B52" s="44" t="s">
        <v>14</v>
      </c>
      <c r="C52" s="44"/>
      <c r="D52" s="45" t="s">
        <v>15</v>
      </c>
      <c r="E52" s="45"/>
      <c r="F52" s="46">
        <f>0.17*H4*C6</f>
        <v>5842.152</v>
      </c>
      <c r="G52" s="46"/>
    </row>
    <row r="53" spans="1:7" ht="65.25" customHeight="1">
      <c r="A53" s="13">
        <v>4</v>
      </c>
      <c r="B53" s="44" t="s">
        <v>16</v>
      </c>
      <c r="C53" s="44"/>
      <c r="D53" s="42" t="s">
        <v>99</v>
      </c>
      <c r="E53" s="43"/>
      <c r="F53" s="46">
        <f>0.84*H4*C6</f>
        <v>28867.104000000003</v>
      </c>
      <c r="G53" s="46"/>
    </row>
    <row r="54" spans="1:7" ht="62.25" customHeight="1">
      <c r="A54" s="13">
        <v>5</v>
      </c>
      <c r="B54" s="44" t="s">
        <v>17</v>
      </c>
      <c r="C54" s="44"/>
      <c r="D54" s="45" t="s">
        <v>18</v>
      </c>
      <c r="E54" s="45"/>
      <c r="F54" s="46">
        <f>1.37*H4*C6</f>
        <v>47080.872000000003</v>
      </c>
      <c r="G54" s="46"/>
    </row>
    <row r="55" spans="1:7" ht="31.5" customHeight="1">
      <c r="A55" s="9"/>
      <c r="B55" s="44" t="s">
        <v>19</v>
      </c>
      <c r="C55" s="44"/>
      <c r="D55" s="45"/>
      <c r="E55" s="45"/>
      <c r="F55" s="46">
        <f>SUM(F50:G54)</f>
        <v>164267.56800000003</v>
      </c>
      <c r="G55" s="46"/>
    </row>
    <row r="57" spans="1:7">
      <c r="A57" s="1" t="s">
        <v>20</v>
      </c>
    </row>
    <row r="59" spans="1:7" ht="44.25" customHeight="1">
      <c r="A59" s="9" t="s">
        <v>8</v>
      </c>
      <c r="B59" s="45" t="s">
        <v>21</v>
      </c>
      <c r="C59" s="45"/>
      <c r="D59" s="42" t="s">
        <v>22</v>
      </c>
      <c r="E59" s="43"/>
      <c r="F59" s="42" t="s">
        <v>23</v>
      </c>
      <c r="G59" s="43"/>
    </row>
    <row r="60" spans="1:7" ht="31.5" customHeight="1">
      <c r="A60" s="9">
        <v>1</v>
      </c>
      <c r="B60" s="29" t="s">
        <v>101</v>
      </c>
      <c r="C60" s="29"/>
      <c r="D60" s="30" t="s">
        <v>102</v>
      </c>
      <c r="E60" s="30"/>
      <c r="F60" s="31">
        <v>1850.38</v>
      </c>
      <c r="G60" s="32"/>
    </row>
    <row r="61" spans="1:7" ht="32.25" customHeight="1">
      <c r="A61" s="11">
        <v>2</v>
      </c>
      <c r="B61" s="29" t="s">
        <v>103</v>
      </c>
      <c r="C61" s="29"/>
      <c r="D61" s="30" t="s">
        <v>102</v>
      </c>
      <c r="E61" s="30"/>
      <c r="F61" s="31">
        <v>1528.58</v>
      </c>
      <c r="G61" s="32"/>
    </row>
    <row r="62" spans="1:7" ht="33.75" customHeight="1">
      <c r="A62" s="19">
        <v>3</v>
      </c>
      <c r="B62" s="29" t="s">
        <v>104</v>
      </c>
      <c r="C62" s="29"/>
      <c r="D62" s="30" t="s">
        <v>102</v>
      </c>
      <c r="E62" s="30"/>
      <c r="F62" s="31">
        <v>2654.59</v>
      </c>
      <c r="G62" s="32"/>
    </row>
    <row r="63" spans="1:7">
      <c r="A63" s="19">
        <v>4</v>
      </c>
      <c r="B63" s="29" t="s">
        <v>105</v>
      </c>
      <c r="C63" s="29"/>
      <c r="D63" s="30" t="s">
        <v>102</v>
      </c>
      <c r="E63" s="30"/>
      <c r="F63" s="31">
        <v>1916.46</v>
      </c>
      <c r="G63" s="32"/>
    </row>
    <row r="64" spans="1:7" ht="32.25" customHeight="1">
      <c r="A64" s="19">
        <v>5</v>
      </c>
      <c r="B64" s="29" t="s">
        <v>106</v>
      </c>
      <c r="C64" s="29"/>
      <c r="D64" s="30" t="s">
        <v>102</v>
      </c>
      <c r="E64" s="30"/>
      <c r="F64" s="31">
        <v>4574.3999999999996</v>
      </c>
      <c r="G64" s="32"/>
    </row>
    <row r="65" spans="1:7" ht="45.75" customHeight="1">
      <c r="A65" s="19">
        <v>6</v>
      </c>
      <c r="B65" s="29" t="s">
        <v>107</v>
      </c>
      <c r="C65" s="29"/>
      <c r="D65" s="30" t="s">
        <v>108</v>
      </c>
      <c r="E65" s="30"/>
      <c r="F65" s="31">
        <v>721.96</v>
      </c>
      <c r="G65" s="32"/>
    </row>
    <row r="66" spans="1:7" ht="37.5" customHeight="1">
      <c r="A66" s="19">
        <v>7</v>
      </c>
      <c r="B66" s="29" t="s">
        <v>109</v>
      </c>
      <c r="C66" s="29"/>
      <c r="D66" s="30" t="s">
        <v>108</v>
      </c>
      <c r="E66" s="30"/>
      <c r="F66" s="31">
        <v>5952.02</v>
      </c>
      <c r="G66" s="32"/>
    </row>
    <row r="67" spans="1:7" ht="50.25" customHeight="1">
      <c r="A67" s="19">
        <v>8</v>
      </c>
      <c r="B67" s="29" t="s">
        <v>110</v>
      </c>
      <c r="C67" s="29"/>
      <c r="D67" s="30" t="s">
        <v>111</v>
      </c>
      <c r="E67" s="30"/>
      <c r="F67" s="31">
        <v>1765.49</v>
      </c>
      <c r="G67" s="32"/>
    </row>
    <row r="68" spans="1:7" ht="37.5" customHeight="1">
      <c r="A68" s="19">
        <v>9</v>
      </c>
      <c r="B68" s="29" t="s">
        <v>112</v>
      </c>
      <c r="C68" s="29"/>
      <c r="D68" s="30" t="s">
        <v>111</v>
      </c>
      <c r="E68" s="30"/>
      <c r="F68" s="31">
        <v>3029.35</v>
      </c>
      <c r="G68" s="32"/>
    </row>
    <row r="69" spans="1:7">
      <c r="A69" s="19">
        <v>10</v>
      </c>
      <c r="B69" s="29" t="s">
        <v>113</v>
      </c>
      <c r="C69" s="29"/>
      <c r="D69" s="30" t="s">
        <v>111</v>
      </c>
      <c r="E69" s="30"/>
      <c r="F69" s="31">
        <v>2592.61</v>
      </c>
      <c r="G69" s="32"/>
    </row>
    <row r="70" spans="1:7">
      <c r="A70" s="19">
        <v>11</v>
      </c>
      <c r="B70" s="29" t="s">
        <v>114</v>
      </c>
      <c r="C70" s="29"/>
      <c r="D70" s="30" t="s">
        <v>115</v>
      </c>
      <c r="E70" s="30"/>
      <c r="F70" s="31">
        <v>1760</v>
      </c>
      <c r="G70" s="32"/>
    </row>
    <row r="71" spans="1:7" ht="31.5" customHeight="1">
      <c r="A71" s="19">
        <v>12</v>
      </c>
      <c r="B71" s="29" t="s">
        <v>116</v>
      </c>
      <c r="C71" s="29"/>
      <c r="D71" s="30" t="s">
        <v>115</v>
      </c>
      <c r="E71" s="30"/>
      <c r="F71" s="31">
        <v>554</v>
      </c>
      <c r="G71" s="32"/>
    </row>
    <row r="72" spans="1:7" ht="27.75" customHeight="1">
      <c r="A72" s="19">
        <v>13</v>
      </c>
      <c r="B72" s="29" t="s">
        <v>117</v>
      </c>
      <c r="C72" s="29"/>
      <c r="D72" s="30" t="s">
        <v>118</v>
      </c>
      <c r="E72" s="30"/>
      <c r="F72" s="31">
        <v>831.16</v>
      </c>
      <c r="G72" s="32"/>
    </row>
    <row r="73" spans="1:7" ht="30.75" customHeight="1">
      <c r="A73" s="19">
        <v>14</v>
      </c>
      <c r="B73" s="29" t="s">
        <v>119</v>
      </c>
      <c r="C73" s="29"/>
      <c r="D73" s="30" t="s">
        <v>120</v>
      </c>
      <c r="E73" s="30"/>
      <c r="F73" s="31">
        <v>1270.5999999999999</v>
      </c>
      <c r="G73" s="32"/>
    </row>
    <row r="74" spans="1:7">
      <c r="A74" s="19">
        <v>15</v>
      </c>
      <c r="B74" s="29" t="s">
        <v>121</v>
      </c>
      <c r="C74" s="29"/>
      <c r="D74" s="30" t="s">
        <v>122</v>
      </c>
      <c r="E74" s="30"/>
      <c r="F74" s="31">
        <v>2855</v>
      </c>
      <c r="G74" s="32"/>
    </row>
    <row r="75" spans="1:7" ht="32.25" customHeight="1">
      <c r="A75" s="19">
        <v>16</v>
      </c>
      <c r="B75" s="29" t="s">
        <v>123</v>
      </c>
      <c r="C75" s="29"/>
      <c r="D75" s="30" t="s">
        <v>122</v>
      </c>
      <c r="E75" s="30"/>
      <c r="F75" s="31">
        <v>2183</v>
      </c>
      <c r="G75" s="32"/>
    </row>
    <row r="76" spans="1:7" ht="33" customHeight="1">
      <c r="A76" s="19">
        <v>17</v>
      </c>
      <c r="B76" s="29" t="s">
        <v>124</v>
      </c>
      <c r="C76" s="29"/>
      <c r="D76" s="30" t="s">
        <v>122</v>
      </c>
      <c r="E76" s="30"/>
      <c r="F76" s="31">
        <v>2004.16</v>
      </c>
      <c r="G76" s="32"/>
    </row>
    <row r="77" spans="1:7" ht="35.25" customHeight="1">
      <c r="A77" s="19">
        <v>18</v>
      </c>
      <c r="B77" s="29" t="s">
        <v>125</v>
      </c>
      <c r="C77" s="29"/>
      <c r="D77" s="30" t="s">
        <v>122</v>
      </c>
      <c r="E77" s="30"/>
      <c r="F77" s="31">
        <v>3537.15</v>
      </c>
      <c r="G77" s="32"/>
    </row>
    <row r="78" spans="1:7" ht="51" customHeight="1">
      <c r="A78" s="19">
        <v>19</v>
      </c>
      <c r="B78" s="29" t="s">
        <v>126</v>
      </c>
      <c r="C78" s="29"/>
      <c r="D78" s="30" t="s">
        <v>127</v>
      </c>
      <c r="E78" s="30"/>
      <c r="F78" s="31">
        <v>17572</v>
      </c>
      <c r="G78" s="32"/>
    </row>
    <row r="79" spans="1:7" ht="84.75" customHeight="1">
      <c r="A79" s="19">
        <v>20</v>
      </c>
      <c r="B79" s="29" t="s">
        <v>128</v>
      </c>
      <c r="C79" s="29"/>
      <c r="D79" s="30" t="s">
        <v>127</v>
      </c>
      <c r="E79" s="30"/>
      <c r="F79" s="31">
        <v>331.65</v>
      </c>
      <c r="G79" s="32"/>
    </row>
    <row r="80" spans="1:7" ht="48" customHeight="1">
      <c r="A80" s="19">
        <v>21</v>
      </c>
      <c r="B80" s="29" t="s">
        <v>129</v>
      </c>
      <c r="C80" s="29"/>
      <c r="D80" s="30" t="s">
        <v>130</v>
      </c>
      <c r="E80" s="30"/>
      <c r="F80" s="31">
        <v>2932.93</v>
      </c>
      <c r="G80" s="32"/>
    </row>
    <row r="81" spans="1:7" ht="33" customHeight="1">
      <c r="A81" s="19">
        <v>22</v>
      </c>
      <c r="B81" s="29" t="s">
        <v>131</v>
      </c>
      <c r="C81" s="29"/>
      <c r="D81" s="30" t="s">
        <v>130</v>
      </c>
      <c r="E81" s="30"/>
      <c r="F81" s="31">
        <v>1704.84</v>
      </c>
      <c r="G81" s="32"/>
    </row>
    <row r="82" spans="1:7" ht="49.5" customHeight="1">
      <c r="A82" s="19">
        <v>23</v>
      </c>
      <c r="B82" s="29" t="s">
        <v>132</v>
      </c>
      <c r="C82" s="29"/>
      <c r="D82" s="30" t="s">
        <v>130</v>
      </c>
      <c r="E82" s="30"/>
      <c r="F82" s="31">
        <v>706.75</v>
      </c>
      <c r="G82" s="32"/>
    </row>
    <row r="83" spans="1:7" ht="54.75" customHeight="1">
      <c r="A83" s="19">
        <v>24</v>
      </c>
      <c r="B83" s="29" t="s">
        <v>133</v>
      </c>
      <c r="C83" s="29"/>
      <c r="D83" s="30" t="s">
        <v>130</v>
      </c>
      <c r="E83" s="30"/>
      <c r="F83" s="31">
        <v>39.07</v>
      </c>
      <c r="G83" s="32"/>
    </row>
    <row r="84" spans="1:7" ht="45" customHeight="1">
      <c r="A84" s="19">
        <v>25</v>
      </c>
      <c r="B84" s="29" t="s">
        <v>134</v>
      </c>
      <c r="C84" s="29"/>
      <c r="D84" s="30" t="s">
        <v>130</v>
      </c>
      <c r="E84" s="30"/>
      <c r="F84" s="31">
        <v>761.09</v>
      </c>
      <c r="G84" s="32"/>
    </row>
    <row r="85" spans="1:7" ht="30" customHeight="1">
      <c r="A85" s="19">
        <v>26</v>
      </c>
      <c r="B85" s="29" t="s">
        <v>135</v>
      </c>
      <c r="C85" s="29"/>
      <c r="D85" s="30" t="s">
        <v>130</v>
      </c>
      <c r="E85" s="30"/>
      <c r="F85" s="31">
        <v>2174.5300000000002</v>
      </c>
      <c r="G85" s="32"/>
    </row>
    <row r="86" spans="1:7" ht="30" customHeight="1">
      <c r="A86" s="19">
        <v>27</v>
      </c>
      <c r="B86" s="29" t="s">
        <v>136</v>
      </c>
      <c r="C86" s="29"/>
      <c r="D86" s="30" t="s">
        <v>130</v>
      </c>
      <c r="E86" s="30"/>
      <c r="F86" s="31">
        <v>499.67</v>
      </c>
      <c r="G86" s="32"/>
    </row>
    <row r="87" spans="1:7" ht="30" customHeight="1">
      <c r="A87" s="20">
        <v>28</v>
      </c>
      <c r="B87" s="29" t="s">
        <v>137</v>
      </c>
      <c r="C87" s="29"/>
      <c r="D87" s="30" t="s">
        <v>130</v>
      </c>
      <c r="E87" s="30"/>
      <c r="F87" s="31">
        <v>1550.78</v>
      </c>
      <c r="G87" s="32"/>
    </row>
    <row r="88" spans="1:7" ht="30" customHeight="1">
      <c r="A88" s="20">
        <v>29</v>
      </c>
      <c r="B88" s="29" t="s">
        <v>138</v>
      </c>
      <c r="C88" s="29"/>
      <c r="D88" s="30" t="s">
        <v>130</v>
      </c>
      <c r="E88" s="30"/>
      <c r="F88" s="31">
        <v>499.67</v>
      </c>
      <c r="G88" s="32"/>
    </row>
    <row r="89" spans="1:7" ht="30" customHeight="1">
      <c r="A89" s="21">
        <v>30</v>
      </c>
      <c r="B89" s="29" t="s">
        <v>139</v>
      </c>
      <c r="C89" s="29"/>
      <c r="D89" s="30" t="s">
        <v>140</v>
      </c>
      <c r="E89" s="30"/>
      <c r="F89" s="31">
        <v>10724</v>
      </c>
      <c r="G89" s="32"/>
    </row>
    <row r="90" spans="1:7" ht="30" customHeight="1">
      <c r="A90" s="22">
        <v>31</v>
      </c>
      <c r="B90" s="29" t="s">
        <v>141</v>
      </c>
      <c r="C90" s="29"/>
      <c r="D90" s="30" t="s">
        <v>140</v>
      </c>
      <c r="E90" s="30"/>
      <c r="F90" s="31">
        <v>2835.97</v>
      </c>
      <c r="G90" s="32"/>
    </row>
    <row r="91" spans="1:7" ht="30" customHeight="1">
      <c r="A91" s="22">
        <v>32</v>
      </c>
      <c r="B91" s="29" t="s">
        <v>142</v>
      </c>
      <c r="C91" s="29"/>
      <c r="D91" s="30" t="s">
        <v>140</v>
      </c>
      <c r="E91" s="30"/>
      <c r="F91" s="31">
        <v>3642.64</v>
      </c>
      <c r="G91" s="32"/>
    </row>
    <row r="92" spans="1:7" ht="30" customHeight="1">
      <c r="A92" s="23">
        <v>33</v>
      </c>
      <c r="B92" s="29" t="s">
        <v>143</v>
      </c>
      <c r="C92" s="29"/>
      <c r="D92" s="30" t="s">
        <v>140</v>
      </c>
      <c r="E92" s="30"/>
      <c r="F92" s="31">
        <v>2325.6799999999998</v>
      </c>
      <c r="G92" s="32"/>
    </row>
    <row r="93" spans="1:7" ht="30" customHeight="1">
      <c r="A93" s="24">
        <v>34</v>
      </c>
      <c r="B93" s="29" t="s">
        <v>144</v>
      </c>
      <c r="C93" s="29"/>
      <c r="D93" s="30" t="s">
        <v>145</v>
      </c>
      <c r="E93" s="30"/>
      <c r="F93" s="31">
        <v>1031.92</v>
      </c>
      <c r="G93" s="32"/>
    </row>
    <row r="94" spans="1:7" ht="30" customHeight="1">
      <c r="A94" s="24">
        <v>35</v>
      </c>
      <c r="B94" s="29" t="s">
        <v>146</v>
      </c>
      <c r="C94" s="29"/>
      <c r="D94" s="30" t="s">
        <v>145</v>
      </c>
      <c r="E94" s="30"/>
      <c r="F94" s="31">
        <v>515.96</v>
      </c>
      <c r="G94" s="32"/>
    </row>
    <row r="95" spans="1:7" ht="52.5" customHeight="1">
      <c r="A95" s="25">
        <v>36</v>
      </c>
      <c r="B95" s="29" t="s">
        <v>147</v>
      </c>
      <c r="C95" s="29"/>
      <c r="D95" s="30" t="s">
        <v>145</v>
      </c>
      <c r="E95" s="30"/>
      <c r="F95" s="31">
        <v>1536</v>
      </c>
      <c r="G95" s="32"/>
    </row>
    <row r="96" spans="1:7" ht="47.25" customHeight="1">
      <c r="A96" s="9"/>
      <c r="B96" s="49" t="s">
        <v>65</v>
      </c>
      <c r="C96" s="50"/>
      <c r="D96" s="42"/>
      <c r="E96" s="43"/>
      <c r="F96" s="51">
        <f>SUM(F60:G95)</f>
        <v>92966.06</v>
      </c>
      <c r="G96" s="43"/>
    </row>
    <row r="98" spans="1:7">
      <c r="A98" s="1" t="s">
        <v>24</v>
      </c>
      <c r="D98" s="7">
        <f>3.94*H4*C6</f>
        <v>135400.46400000001</v>
      </c>
      <c r="E98" s="1" t="s">
        <v>25</v>
      </c>
    </row>
    <row r="99" spans="1:7">
      <c r="A99" s="1" t="s">
        <v>26</v>
      </c>
      <c r="D99" s="7">
        <f>242100.12*5.3%+(H4-7)*D7*1.25</f>
        <v>30730.056359999999</v>
      </c>
      <c r="E99" s="1" t="s">
        <v>25</v>
      </c>
    </row>
    <row r="101" spans="1:7">
      <c r="A101" s="1" t="s">
        <v>38</v>
      </c>
    </row>
    <row r="102" spans="1:7">
      <c r="A102" s="1" t="s">
        <v>153</v>
      </c>
    </row>
    <row r="103" spans="1:7">
      <c r="B103" s="1" t="s">
        <v>37</v>
      </c>
      <c r="F103" s="7">
        <v>429899.82</v>
      </c>
      <c r="G103" s="1" t="s">
        <v>25</v>
      </c>
    </row>
    <row r="105" spans="1:7">
      <c r="A105" s="1" t="s">
        <v>154</v>
      </c>
    </row>
    <row r="106" spans="1:7">
      <c r="B106" s="1" t="s">
        <v>36</v>
      </c>
      <c r="F106" s="7">
        <f>F55+F96+D98</f>
        <v>392634.09200000006</v>
      </c>
      <c r="G106" s="1" t="s">
        <v>25</v>
      </c>
    </row>
    <row r="107" spans="1:7">
      <c r="F107" s="7"/>
    </row>
    <row r="108" spans="1:7">
      <c r="A108" s="1" t="s">
        <v>157</v>
      </c>
      <c r="F108" s="7"/>
    </row>
    <row r="109" spans="1:7">
      <c r="B109" s="1" t="s">
        <v>158</v>
      </c>
      <c r="F109" s="7">
        <v>13654.09</v>
      </c>
      <c r="G109" s="1" t="s">
        <v>25</v>
      </c>
    </row>
    <row r="110" spans="1:7" ht="30" customHeight="1">
      <c r="A110" s="1" t="s">
        <v>27</v>
      </c>
    </row>
    <row r="111" spans="1:7" ht="32.25" customHeight="1"/>
    <row r="112" spans="1:7" ht="28.5" customHeight="1">
      <c r="A112" s="8" t="s">
        <v>28</v>
      </c>
      <c r="B112" s="52" t="s">
        <v>29</v>
      </c>
      <c r="C112" s="52"/>
      <c r="D112" s="8" t="s">
        <v>30</v>
      </c>
      <c r="E112" s="52" t="s">
        <v>31</v>
      </c>
      <c r="F112" s="52"/>
      <c r="G112" s="8" t="s">
        <v>32</v>
      </c>
    </row>
    <row r="113" spans="1:7" ht="33.75" customHeight="1">
      <c r="A113" s="48" t="s">
        <v>33</v>
      </c>
      <c r="B113" s="47" t="s">
        <v>51</v>
      </c>
      <c r="C113" s="47"/>
      <c r="D113" s="10">
        <v>3</v>
      </c>
      <c r="E113" s="47" t="s">
        <v>53</v>
      </c>
      <c r="F113" s="47"/>
      <c r="G113" s="26">
        <v>3</v>
      </c>
    </row>
    <row r="114" spans="1:7" ht="43.5" customHeight="1">
      <c r="A114" s="48"/>
      <c r="B114" s="47" t="s">
        <v>39</v>
      </c>
      <c r="C114" s="47"/>
      <c r="D114" s="10">
        <v>2</v>
      </c>
      <c r="E114" s="47" t="s">
        <v>53</v>
      </c>
      <c r="F114" s="47"/>
      <c r="G114" s="26">
        <v>2</v>
      </c>
    </row>
    <row r="115" spans="1:7" ht="69" customHeight="1">
      <c r="A115" s="48"/>
      <c r="B115" s="47" t="s">
        <v>40</v>
      </c>
      <c r="C115" s="47"/>
      <c r="D115" s="10"/>
      <c r="E115" s="47" t="s">
        <v>53</v>
      </c>
      <c r="F115" s="47"/>
      <c r="G115" s="26"/>
    </row>
    <row r="116" spans="1:7" ht="37.5" customHeight="1">
      <c r="A116" s="10" t="s">
        <v>41</v>
      </c>
      <c r="B116" s="47" t="s">
        <v>42</v>
      </c>
      <c r="C116" s="47"/>
      <c r="D116" s="10"/>
      <c r="E116" s="47" t="s">
        <v>54</v>
      </c>
      <c r="F116" s="47"/>
      <c r="G116" s="26"/>
    </row>
    <row r="117" spans="1:7" ht="60" customHeight="1">
      <c r="A117" s="48" t="s">
        <v>43</v>
      </c>
      <c r="B117" s="47" t="s">
        <v>52</v>
      </c>
      <c r="C117" s="47"/>
      <c r="D117" s="10"/>
      <c r="E117" s="47" t="s">
        <v>55</v>
      </c>
      <c r="F117" s="47"/>
      <c r="G117" s="26"/>
    </row>
    <row r="118" spans="1:7" ht="64.5" customHeight="1">
      <c r="A118" s="48"/>
      <c r="B118" s="47" t="s">
        <v>44</v>
      </c>
      <c r="C118" s="47"/>
      <c r="D118" s="10"/>
      <c r="E118" s="47" t="s">
        <v>56</v>
      </c>
      <c r="F118" s="47"/>
      <c r="G118" s="26"/>
    </row>
    <row r="119" spans="1:7" ht="42.75" customHeight="1">
      <c r="A119" s="48"/>
      <c r="B119" s="47" t="s">
        <v>48</v>
      </c>
      <c r="C119" s="47"/>
      <c r="D119" s="10">
        <v>6</v>
      </c>
      <c r="E119" s="47" t="s">
        <v>57</v>
      </c>
      <c r="F119" s="47"/>
      <c r="G119" s="26">
        <v>6</v>
      </c>
    </row>
    <row r="120" spans="1:7" ht="36" customHeight="1">
      <c r="A120" s="48"/>
      <c r="B120" s="47" t="s">
        <v>49</v>
      </c>
      <c r="C120" s="47"/>
      <c r="D120" s="10"/>
      <c r="E120" s="47" t="s">
        <v>58</v>
      </c>
      <c r="F120" s="47"/>
      <c r="G120" s="26"/>
    </row>
    <row r="121" spans="1:7">
      <c r="A121" s="48"/>
      <c r="B121" s="47" t="s">
        <v>50</v>
      </c>
      <c r="C121" s="47"/>
      <c r="D121" s="10"/>
      <c r="E121" s="47" t="s">
        <v>59</v>
      </c>
      <c r="F121" s="47"/>
      <c r="G121" s="26"/>
    </row>
    <row r="122" spans="1:7">
      <c r="A122" s="48"/>
      <c r="B122" s="47" t="s">
        <v>45</v>
      </c>
      <c r="C122" s="47"/>
      <c r="D122" s="10"/>
      <c r="E122" s="47" t="s">
        <v>60</v>
      </c>
      <c r="F122" s="47"/>
      <c r="G122" s="26"/>
    </row>
    <row r="123" spans="1:7" ht="32.25" customHeight="1">
      <c r="A123" s="48"/>
      <c r="B123" s="47" t="s">
        <v>46</v>
      </c>
      <c r="C123" s="47"/>
      <c r="D123" s="10">
        <v>3</v>
      </c>
      <c r="E123" s="47" t="s">
        <v>55</v>
      </c>
      <c r="F123" s="47"/>
      <c r="G123" s="26">
        <v>3</v>
      </c>
    </row>
    <row r="124" spans="1:7">
      <c r="A124" s="48"/>
      <c r="B124" s="47" t="s">
        <v>47</v>
      </c>
      <c r="C124" s="47"/>
      <c r="D124" s="10">
        <v>5</v>
      </c>
      <c r="E124" s="47"/>
      <c r="F124" s="47"/>
      <c r="G124" s="26">
        <v>5</v>
      </c>
    </row>
    <row r="127" spans="1:7">
      <c r="A127" s="1" t="s">
        <v>159</v>
      </c>
      <c r="F127" s="1" t="s">
        <v>61</v>
      </c>
    </row>
    <row r="129" spans="1:6">
      <c r="A129" s="1" t="s">
        <v>64</v>
      </c>
      <c r="F129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4">
    <mergeCell ref="A113:A115"/>
    <mergeCell ref="B113:C113"/>
    <mergeCell ref="E113:F113"/>
    <mergeCell ref="B114:C114"/>
    <mergeCell ref="E114:F114"/>
    <mergeCell ref="B115:C115"/>
    <mergeCell ref="E115:F115"/>
    <mergeCell ref="B95:C95"/>
    <mergeCell ref="D95:E95"/>
    <mergeCell ref="F95:G95"/>
    <mergeCell ref="B96:C96"/>
    <mergeCell ref="D96:E96"/>
    <mergeCell ref="F96:G96"/>
    <mergeCell ref="B112:C112"/>
    <mergeCell ref="E112:F112"/>
    <mergeCell ref="B116:C116"/>
    <mergeCell ref="E116:F116"/>
    <mergeCell ref="A117:A124"/>
    <mergeCell ref="B117:C117"/>
    <mergeCell ref="E117:F117"/>
    <mergeCell ref="B118:C118"/>
    <mergeCell ref="E118:F118"/>
    <mergeCell ref="B119:C119"/>
    <mergeCell ref="E119:F119"/>
    <mergeCell ref="B123:C123"/>
    <mergeCell ref="E123:F123"/>
    <mergeCell ref="B124:C124"/>
    <mergeCell ref="E124:F124"/>
    <mergeCell ref="B120:C120"/>
    <mergeCell ref="E120:F120"/>
    <mergeCell ref="B121:C121"/>
    <mergeCell ref="E121:F121"/>
    <mergeCell ref="B122:C122"/>
    <mergeCell ref="E122:F122"/>
    <mergeCell ref="B80:C80"/>
    <mergeCell ref="B81:C81"/>
    <mergeCell ref="B82:C82"/>
    <mergeCell ref="B83:C83"/>
    <mergeCell ref="B84:C84"/>
    <mergeCell ref="B88:C88"/>
    <mergeCell ref="B75:C75"/>
    <mergeCell ref="B76:C76"/>
    <mergeCell ref="B77:C77"/>
    <mergeCell ref="B78:C78"/>
    <mergeCell ref="B79:C79"/>
    <mergeCell ref="B85:C85"/>
    <mergeCell ref="B87:C87"/>
    <mergeCell ref="B72:C72"/>
    <mergeCell ref="B73:C73"/>
    <mergeCell ref="D60:E60"/>
    <mergeCell ref="B74:C74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G38:G39"/>
    <mergeCell ref="A40:A41"/>
    <mergeCell ref="F40:F41"/>
    <mergeCell ref="G40:G41"/>
    <mergeCell ref="F73:G73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3:C53"/>
    <mergeCell ref="D53:E53"/>
    <mergeCell ref="F53:G53"/>
    <mergeCell ref="B54:C54"/>
    <mergeCell ref="D54:E54"/>
    <mergeCell ref="F54:G54"/>
    <mergeCell ref="B59:C59"/>
    <mergeCell ref="D59:E59"/>
    <mergeCell ref="F59:G59"/>
    <mergeCell ref="B60:C60"/>
    <mergeCell ref="A23:B23"/>
    <mergeCell ref="C23:D23"/>
    <mergeCell ref="E23:F23"/>
    <mergeCell ref="C24:D24"/>
    <mergeCell ref="E24:F24"/>
    <mergeCell ref="F38:F39"/>
    <mergeCell ref="B61:C61"/>
    <mergeCell ref="A1:G1"/>
    <mergeCell ref="A2:G2"/>
    <mergeCell ref="A3:G3"/>
    <mergeCell ref="A4:G4"/>
    <mergeCell ref="B49:C49"/>
    <mergeCell ref="D49:E49"/>
    <mergeCell ref="F49:G49"/>
    <mergeCell ref="B55:C55"/>
    <mergeCell ref="D55:E55"/>
    <mergeCell ref="F55:G55"/>
    <mergeCell ref="A36:A37"/>
    <mergeCell ref="F36:F37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G36:G37"/>
    <mergeCell ref="A38:A39"/>
    <mergeCell ref="D83:E83"/>
    <mergeCell ref="D84:E84"/>
    <mergeCell ref="A42:A43"/>
    <mergeCell ref="F42:F43"/>
    <mergeCell ref="G42:G43"/>
    <mergeCell ref="F62:G62"/>
    <mergeCell ref="F63:G63"/>
    <mergeCell ref="F64:G64"/>
    <mergeCell ref="F65:G65"/>
    <mergeCell ref="F66:G66"/>
    <mergeCell ref="F67:G67"/>
    <mergeCell ref="D62:E62"/>
    <mergeCell ref="D63:E63"/>
    <mergeCell ref="D64:E64"/>
    <mergeCell ref="D65:E65"/>
    <mergeCell ref="D66:E66"/>
    <mergeCell ref="D61:E61"/>
    <mergeCell ref="D88:E88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8:G88"/>
    <mergeCell ref="D74:E74"/>
    <mergeCell ref="D75:E75"/>
    <mergeCell ref="D76:E76"/>
    <mergeCell ref="D77:E77"/>
    <mergeCell ref="D78:E78"/>
    <mergeCell ref="D79:E79"/>
    <mergeCell ref="D87:E87"/>
    <mergeCell ref="D82:E82"/>
    <mergeCell ref="F60:G60"/>
    <mergeCell ref="F61:G61"/>
    <mergeCell ref="D89:E89"/>
    <mergeCell ref="F89:G89"/>
    <mergeCell ref="D85:E85"/>
    <mergeCell ref="F85:G85"/>
    <mergeCell ref="B86:C86"/>
    <mergeCell ref="D86:E86"/>
    <mergeCell ref="F86:G86"/>
    <mergeCell ref="D67:E67"/>
    <mergeCell ref="D69:E69"/>
    <mergeCell ref="D70:E70"/>
    <mergeCell ref="F87:G87"/>
    <mergeCell ref="D81:E81"/>
    <mergeCell ref="D71:E71"/>
    <mergeCell ref="D68:E68"/>
    <mergeCell ref="D72:E72"/>
    <mergeCell ref="D73:E73"/>
    <mergeCell ref="F72:G72"/>
    <mergeCell ref="F69:G69"/>
    <mergeCell ref="F70:G70"/>
    <mergeCell ref="F71:G71"/>
    <mergeCell ref="F68:G68"/>
    <mergeCell ref="D80:E80"/>
    <mergeCell ref="B89:C89"/>
    <mergeCell ref="B90:C90"/>
    <mergeCell ref="D90:E90"/>
    <mergeCell ref="F90:G90"/>
    <mergeCell ref="B93:C93"/>
    <mergeCell ref="D93:E93"/>
    <mergeCell ref="F93:G93"/>
    <mergeCell ref="B94:C94"/>
    <mergeCell ref="D94:E94"/>
    <mergeCell ref="F94:G94"/>
    <mergeCell ref="B92:C92"/>
    <mergeCell ref="D92:E92"/>
    <mergeCell ref="F92:G92"/>
    <mergeCell ref="B91:C91"/>
    <mergeCell ref="D91:E91"/>
    <mergeCell ref="F91:G91"/>
  </mergeCells>
  <pageMargins left="0.2" right="0.2" top="0.47" bottom="0.2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2016-03-09T13:03:24Z</dcterms:modified>
</cp:coreProperties>
</file>