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F44"/>
  <c r="G42"/>
  <c r="G38"/>
  <c r="G36"/>
  <c r="D72"/>
  <c r="F54"/>
  <c r="F52"/>
  <c r="D73"/>
  <c r="F70"/>
  <c r="F51"/>
  <c r="F50"/>
  <c r="E44"/>
  <c r="D44"/>
  <c r="B43"/>
  <c r="B42"/>
  <c r="B41"/>
  <c r="B40"/>
  <c r="B39"/>
  <c r="B38"/>
  <c r="B37"/>
  <c r="B36"/>
  <c r="C6"/>
  <c r="G44" l="1"/>
  <c r="F53"/>
  <c r="F55" l="1"/>
  <c r="F80" s="1"/>
</calcChain>
</file>

<file path=xl/sharedStrings.xml><?xml version="1.0" encoding="utf-8"?>
<sst xmlns="http://schemas.openxmlformats.org/spreadsheetml/2006/main" count="151" uniqueCount="132">
  <si>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</si>
  <si>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</si>
  <si>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</si>
  <si>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</si>
  <si>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</si>
  <si>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</si>
  <si>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</si>
  <si>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</si>
  <si>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</si>
  <si>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</si>
  <si>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</si>
  <si>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</si>
  <si>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</si>
  <si>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</si>
  <si>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</si>
  <si>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</si>
  <si>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</si>
  <si>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</si>
  <si>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</si>
  <si>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</si>
  <si>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</si>
  <si>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</si>
  <si>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</si>
  <si>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</si>
  <si>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</si>
  <si>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</si>
  <si>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</si>
  <si>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</si>
  <si>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</si>
  <si>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</si>
  <si>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</si>
  <si>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</si>
  <si>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</si>
  <si>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</si>
  <si>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</si>
  <si>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</si>
  <si>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</si>
  <si>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</si>
  <si>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</si>
  <si>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</si>
  <si>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</si>
  <si>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</si>
  <si>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</si>
  <si>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</si>
  <si>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</si>
  <si>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</si>
  <si>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</si>
  <si>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</si>
  <si>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</si>
  <si>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</si>
  <si>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</si>
  <si>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</si>
  <si>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</si>
  <si>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</si>
  <si>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</si>
  <si>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</si>
  <si>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</si>
  <si>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</si>
  <si>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</si>
  <si>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</si>
  <si>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</si>
  <si>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</si>
  <si>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</si>
  <si>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</si>
  <si>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</si>
  <si>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</si>
  <si>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5 по улице Пионерская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</si>
  <si>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</si>
  <si>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</si>
  <si>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</si>
  <si>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</si>
  <si>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</si>
  <si>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</si>
  <si>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</si>
  <si>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</si>
  <si>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</si>
  <si>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</si>
  <si>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</si>
  <si>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</si>
  <si>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</si>
  <si>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</si>
  <si>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</si>
  <si>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</si>
  <si>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</si>
  <si>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</si>
  <si>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</si>
  <si>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</si>
  <si>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</si>
  <si>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</si>
  <si>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</si>
  <si>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</si>
  <si>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</si>
  <si>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65 от 28.01.2009г.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</si>
  <si>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</si>
  <si>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</si>
  <si>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</si>
  <si>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</si>
  <si>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</si>
  <si>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</si>
  <si>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</si>
  <si>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</si>
  <si>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досок объявлений</t>
  </si>
  <si>
    <t>Январь</t>
  </si>
  <si>
    <t>Очистка кровли от сосулек, наледи, ограждение опасных участков схода льда</t>
  </si>
  <si>
    <t>Февраль</t>
  </si>
  <si>
    <t>Демонтаж антенн</t>
  </si>
  <si>
    <t>Март</t>
  </si>
  <si>
    <t>Замена участка лежака отопления на чердаке, наладка системы отопления</t>
  </si>
  <si>
    <t>Апрель</t>
  </si>
  <si>
    <t>кв.22 прочистка вент.канала в туалете, ванной</t>
  </si>
  <si>
    <t>Май</t>
  </si>
  <si>
    <t>Ремонт освещения на площадках</t>
  </si>
  <si>
    <t>Август</t>
  </si>
  <si>
    <t>Заполнение системы отопления</t>
  </si>
  <si>
    <t>Сентябрь</t>
  </si>
  <si>
    <t>Заполнение системы отопления, наладка циркуляции</t>
  </si>
  <si>
    <t>Октябрь</t>
  </si>
  <si>
    <t>кв.10 замена стояка ХВ, замена шарового крана в подвале</t>
  </si>
  <si>
    <t>Ноябрь</t>
  </si>
  <si>
    <t>кв.7 наладка системы отопления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</si>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</sst>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97" workbookViewId="0">
      <selection activeCell="D106" sqref="D10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66</v>
      </c>
      <c r="B3" s="38"/>
      <c r="C3" s="38"/>
      <c r="D3" s="38"/>
      <c r="E3" s="38"/>
      <c r="F3" s="38"/>
      <c r="G3" s="38"/>
    </row>
    <row r="4" spans="1:8">
      <c r="A4" s="38" t="s">
        <v>100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1255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1171.4000000000001</v>
      </c>
      <c r="E7" s="1" t="s">
        <v>2</v>
      </c>
    </row>
    <row r="8" spans="1:8">
      <c r="B8" s="1" t="s">
        <v>69</v>
      </c>
      <c r="C8" s="3"/>
      <c r="D8" s="1">
        <v>83.6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97.1</v>
      </c>
      <c r="F12" s="1" t="s">
        <v>2</v>
      </c>
    </row>
    <row r="13" spans="1:8">
      <c r="A13" s="1" t="s">
        <v>74</v>
      </c>
      <c r="B13" s="1">
        <v>440</v>
      </c>
      <c r="C13" s="1" t="s">
        <v>2</v>
      </c>
    </row>
    <row r="14" spans="1:8">
      <c r="A14" s="1" t="s">
        <v>75</v>
      </c>
      <c r="B14" s="1">
        <v>440</v>
      </c>
      <c r="C14" s="1" t="s">
        <v>2</v>
      </c>
    </row>
    <row r="15" spans="1:8">
      <c r="A15" s="1" t="s">
        <v>76</v>
      </c>
      <c r="D15" s="1">
        <v>1080</v>
      </c>
      <c r="E15" s="1" t="s">
        <v>2</v>
      </c>
    </row>
    <row r="17" spans="1:6">
      <c r="A17" s="1" t="s">
        <v>77</v>
      </c>
    </row>
    <row r="18" spans="1:6">
      <c r="A18" s="21" t="s">
        <v>78</v>
      </c>
      <c r="B18" s="21"/>
      <c r="C18" s="21"/>
      <c r="D18" s="21"/>
      <c r="E18" s="21" t="s">
        <v>79</v>
      </c>
      <c r="F18" s="21"/>
    </row>
    <row r="19" spans="1:6">
      <c r="A19" s="22" t="s">
        <v>80</v>
      </c>
      <c r="B19" s="22"/>
      <c r="C19" s="22"/>
      <c r="D19" s="22"/>
      <c r="E19" s="21" t="s">
        <v>93</v>
      </c>
      <c r="F19" s="21"/>
    </row>
    <row r="20" spans="1:6">
      <c r="A20" s="22" t="s">
        <v>81</v>
      </c>
      <c r="B20" s="22"/>
      <c r="C20" s="22"/>
      <c r="D20" s="22"/>
      <c r="E20" s="21" t="s">
        <v>91</v>
      </c>
      <c r="F20" s="21"/>
    </row>
    <row r="22" spans="1:6">
      <c r="A22" s="1" t="s">
        <v>82</v>
      </c>
    </row>
    <row r="23" spans="1:6" ht="31.5" customHeight="1">
      <c r="A23" s="25" t="s">
        <v>83</v>
      </c>
      <c r="B23" s="25"/>
      <c r="C23" s="25" t="s">
        <v>84</v>
      </c>
      <c r="D23" s="25"/>
      <c r="E23" s="25" t="s">
        <v>85</v>
      </c>
      <c r="F23" s="25"/>
    </row>
    <row r="24" spans="1:6">
      <c r="A24" s="14" t="s">
        <v>86</v>
      </c>
      <c r="B24" s="14"/>
      <c r="C24" s="21">
        <v>29</v>
      </c>
      <c r="D24" s="21"/>
      <c r="E24" s="21">
        <v>29</v>
      </c>
      <c r="F24" s="21"/>
    </row>
    <row r="25" spans="1:6">
      <c r="A25" s="14" t="s">
        <v>87</v>
      </c>
      <c r="B25" s="14"/>
      <c r="C25" s="21">
        <v>21</v>
      </c>
      <c r="D25" s="21"/>
      <c r="E25" s="21">
        <v>23</v>
      </c>
      <c r="F25" s="21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121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122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5.5" customHeight="1">
      <c r="A34" s="1" t="s">
        <v>1</v>
      </c>
    </row>
    <row r="35" spans="1:10" ht="98.25" customHeight="1">
      <c r="A35" s="15" t="s">
        <v>3</v>
      </c>
      <c r="B35" s="19" t="s">
        <v>123</v>
      </c>
      <c r="C35" s="19" t="s">
        <v>124</v>
      </c>
      <c r="D35" s="15" t="s">
        <v>94</v>
      </c>
      <c r="E35" s="16" t="s">
        <v>4</v>
      </c>
      <c r="F35" s="20" t="s">
        <v>127</v>
      </c>
      <c r="G35" s="20" t="s">
        <v>128</v>
      </c>
      <c r="H35" s="2"/>
      <c r="I35" s="2"/>
      <c r="J35" s="2"/>
    </row>
    <row r="36" spans="1:10">
      <c r="A36" s="23" t="s">
        <v>34</v>
      </c>
      <c r="B36" s="5">
        <f>D36/C36</f>
        <v>16449.768729641695</v>
      </c>
      <c r="C36" s="6">
        <v>3.07</v>
      </c>
      <c r="D36" s="6">
        <v>50500.79</v>
      </c>
      <c r="E36" s="6"/>
      <c r="F36" s="42">
        <v>104670.8</v>
      </c>
      <c r="G36" s="43">
        <f>D36+D37+E36+E37-F36</f>
        <v>8590.0899999999965</v>
      </c>
    </row>
    <row r="37" spans="1:10">
      <c r="A37" s="24"/>
      <c r="B37" s="5">
        <f>D37/C37</f>
        <v>18734.358208955222</v>
      </c>
      <c r="C37" s="6">
        <v>3.35</v>
      </c>
      <c r="D37" s="6">
        <v>62760.1</v>
      </c>
      <c r="E37" s="6"/>
      <c r="F37" s="42"/>
      <c r="G37" s="44"/>
    </row>
    <row r="38" spans="1:10">
      <c r="A38" s="23" t="s">
        <v>35</v>
      </c>
      <c r="B38" s="5">
        <f t="shared" ref="B38:B43" si="0">D38/C38</f>
        <v>119.12555934437867</v>
      </c>
      <c r="C38" s="6">
        <v>1577.74</v>
      </c>
      <c r="D38" s="6">
        <v>187949.16</v>
      </c>
      <c r="E38" s="6">
        <v>25764.76</v>
      </c>
      <c r="F38" s="42">
        <v>354689.99</v>
      </c>
      <c r="G38" s="43">
        <f t="shared" ref="G38" si="1">D38+D39+E38+E39-F38</f>
        <v>25529.330000000016</v>
      </c>
    </row>
    <row r="39" spans="1:10">
      <c r="A39" s="24"/>
      <c r="B39" s="5">
        <f t="shared" si="0"/>
        <v>94.819222906214591</v>
      </c>
      <c r="C39" s="6">
        <v>1756.03</v>
      </c>
      <c r="D39" s="6">
        <v>166505.4</v>
      </c>
      <c r="E39" s="6"/>
      <c r="F39" s="42"/>
      <c r="G39" s="44"/>
    </row>
    <row r="40" spans="1:10" ht="16.5" customHeight="1">
      <c r="A40" s="23" t="s">
        <v>95</v>
      </c>
      <c r="B40" s="5">
        <f t="shared" si="0"/>
        <v>1307.593659942363</v>
      </c>
      <c r="C40" s="6">
        <v>17.350000000000001</v>
      </c>
      <c r="D40" s="6">
        <v>22686.75</v>
      </c>
      <c r="E40" s="6">
        <v>-468.45</v>
      </c>
      <c r="F40" s="42">
        <v>50923</v>
      </c>
      <c r="G40" s="43">
        <f t="shared" ref="G40" si="2">D40+D41+E40+E41-F40</f>
        <v>939.4600000000064</v>
      </c>
    </row>
    <row r="41" spans="1:10">
      <c r="A41" s="24"/>
      <c r="B41" s="5">
        <f t="shared" si="0"/>
        <v>1538.3580695381422</v>
      </c>
      <c r="C41" s="6">
        <v>19.27</v>
      </c>
      <c r="D41" s="6">
        <v>29644.16</v>
      </c>
      <c r="E41" s="6"/>
      <c r="F41" s="42"/>
      <c r="G41" s="44"/>
    </row>
    <row r="42" spans="1:10" ht="16.5" customHeight="1">
      <c r="A42" s="23" t="s">
        <v>96</v>
      </c>
      <c r="B42" s="5">
        <f t="shared" si="0"/>
        <v>1307.5813343328334</v>
      </c>
      <c r="C42" s="6">
        <v>26.68</v>
      </c>
      <c r="D42" s="6">
        <v>34886.269999999997</v>
      </c>
      <c r="E42" s="6">
        <v>-720.36</v>
      </c>
      <c r="F42" s="42">
        <v>74534.81</v>
      </c>
      <c r="G42" s="43">
        <f t="shared" ref="G42" si="3">D42+D43+E42+E43-F42</f>
        <v>1359.7799999999988</v>
      </c>
    </row>
    <row r="43" spans="1:10">
      <c r="A43" s="24"/>
      <c r="B43" s="5">
        <f t="shared" si="0"/>
        <v>1472.4304869442485</v>
      </c>
      <c r="C43" s="6">
        <v>28.34</v>
      </c>
      <c r="D43" s="6">
        <v>41728.68</v>
      </c>
      <c r="E43" s="6"/>
      <c r="F43" s="42"/>
      <c r="G43" s="44"/>
    </row>
    <row r="44" spans="1:10">
      <c r="A44" s="4" t="s">
        <v>63</v>
      </c>
      <c r="B44" s="5"/>
      <c r="C44" s="6"/>
      <c r="D44" s="6">
        <f>SUM(D36:D43)</f>
        <v>596661.30999999994</v>
      </c>
      <c r="E44" s="6">
        <f>SUM(E36:E43)</f>
        <v>24575.949999999997</v>
      </c>
      <c r="F44" s="6">
        <f t="shared" ref="F44:G44" si="4">SUM(F36:F43)</f>
        <v>584818.6</v>
      </c>
      <c r="G44" s="6">
        <f t="shared" si="4"/>
        <v>36418.660000000018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0" t="s">
        <v>9</v>
      </c>
      <c r="C49" s="31"/>
      <c r="D49" s="30" t="s">
        <v>10</v>
      </c>
      <c r="E49" s="31"/>
      <c r="F49" s="30" t="s">
        <v>11</v>
      </c>
      <c r="G49" s="31"/>
    </row>
    <row r="50" spans="1:7" ht="39" customHeight="1">
      <c r="A50" s="9">
        <v>1</v>
      </c>
      <c r="B50" s="40" t="s">
        <v>98</v>
      </c>
      <c r="C50" s="40"/>
      <c r="D50" s="41" t="s">
        <v>12</v>
      </c>
      <c r="E50" s="41"/>
      <c r="F50" s="39">
        <f>0.58*H4*D7</f>
        <v>8152.9439999999995</v>
      </c>
      <c r="G50" s="39"/>
    </row>
    <row r="51" spans="1:7" ht="31.5" customHeight="1">
      <c r="A51" s="9">
        <v>2</v>
      </c>
      <c r="B51" s="40" t="s">
        <v>13</v>
      </c>
      <c r="C51" s="40"/>
      <c r="D51" s="41" t="s">
        <v>12</v>
      </c>
      <c r="E51" s="41"/>
      <c r="F51" s="39">
        <f>1.82*H4*D7</f>
        <v>25583.376</v>
      </c>
      <c r="G51" s="39"/>
    </row>
    <row r="52" spans="1:7">
      <c r="A52" s="13">
        <v>3</v>
      </c>
      <c r="B52" s="40" t="s">
        <v>14</v>
      </c>
      <c r="C52" s="40"/>
      <c r="D52" s="41" t="s">
        <v>15</v>
      </c>
      <c r="E52" s="41"/>
      <c r="F52" s="39">
        <f>0.17*H4*D7</f>
        <v>2389.6560000000004</v>
      </c>
      <c r="G52" s="39"/>
    </row>
    <row r="53" spans="1:7" ht="63.75" customHeight="1">
      <c r="A53" s="13">
        <v>4</v>
      </c>
      <c r="B53" s="40" t="s">
        <v>16</v>
      </c>
      <c r="C53" s="40"/>
      <c r="D53" s="30" t="s">
        <v>99</v>
      </c>
      <c r="E53" s="31"/>
      <c r="F53" s="39">
        <f>0.84*H4*C6</f>
        <v>12650.4</v>
      </c>
      <c r="G53" s="39"/>
    </row>
    <row r="54" spans="1:7" ht="62.25" customHeight="1">
      <c r="A54" s="13">
        <v>5</v>
      </c>
      <c r="B54" s="40" t="s">
        <v>17</v>
      </c>
      <c r="C54" s="40"/>
      <c r="D54" s="41" t="s">
        <v>18</v>
      </c>
      <c r="E54" s="41"/>
      <c r="F54" s="39">
        <f>1.37*H4*C6</f>
        <v>20632.2</v>
      </c>
      <c r="G54" s="39"/>
    </row>
    <row r="55" spans="1:7" ht="31.5" customHeight="1">
      <c r="A55" s="9"/>
      <c r="B55" s="40" t="s">
        <v>19</v>
      </c>
      <c r="C55" s="40"/>
      <c r="D55" s="41"/>
      <c r="E55" s="41"/>
      <c r="F55" s="39">
        <f>SUM(F50:G54)</f>
        <v>69408.576000000001</v>
      </c>
      <c r="G55" s="39"/>
    </row>
    <row r="57" spans="1:7">
      <c r="A57" s="1" t="s">
        <v>20</v>
      </c>
    </row>
    <row r="59" spans="1:7" ht="44.25" customHeight="1">
      <c r="A59" s="9" t="s">
        <v>8</v>
      </c>
      <c r="B59" s="41" t="s">
        <v>21</v>
      </c>
      <c r="C59" s="41"/>
      <c r="D59" s="30" t="s">
        <v>22</v>
      </c>
      <c r="E59" s="31"/>
      <c r="F59" s="30" t="s">
        <v>23</v>
      </c>
      <c r="G59" s="31"/>
    </row>
    <row r="60" spans="1:7" ht="30.75" customHeight="1">
      <c r="A60" s="9">
        <v>1</v>
      </c>
      <c r="B60" s="34" t="s">
        <v>101</v>
      </c>
      <c r="C60" s="34"/>
      <c r="D60" s="35" t="s">
        <v>102</v>
      </c>
      <c r="E60" s="35"/>
      <c r="F60" s="36">
        <v>1102</v>
      </c>
      <c r="G60" s="37"/>
    </row>
    <row r="61" spans="1:7" ht="62.25" customHeight="1">
      <c r="A61" s="11">
        <v>2</v>
      </c>
      <c r="B61" s="34" t="s">
        <v>103</v>
      </c>
      <c r="C61" s="34"/>
      <c r="D61" s="35" t="s">
        <v>104</v>
      </c>
      <c r="E61" s="35"/>
      <c r="F61" s="36">
        <v>2281.9499999999998</v>
      </c>
      <c r="G61" s="37"/>
    </row>
    <row r="62" spans="1:7">
      <c r="A62" s="17">
        <v>3</v>
      </c>
      <c r="B62" s="34" t="s">
        <v>105</v>
      </c>
      <c r="C62" s="34"/>
      <c r="D62" s="35" t="s">
        <v>106</v>
      </c>
      <c r="E62" s="35"/>
      <c r="F62" s="36">
        <v>1868.02</v>
      </c>
      <c r="G62" s="37"/>
    </row>
    <row r="63" spans="1:7" ht="62.25" customHeight="1">
      <c r="A63" s="17">
        <v>4</v>
      </c>
      <c r="B63" s="34" t="s">
        <v>107</v>
      </c>
      <c r="C63" s="34"/>
      <c r="D63" s="35" t="s">
        <v>108</v>
      </c>
      <c r="E63" s="35"/>
      <c r="F63" s="36">
        <v>3349.9</v>
      </c>
      <c r="G63" s="37"/>
    </row>
    <row r="64" spans="1:7" ht="48.75" customHeight="1">
      <c r="A64" s="17">
        <v>5</v>
      </c>
      <c r="B64" s="34" t="s">
        <v>109</v>
      </c>
      <c r="C64" s="34"/>
      <c r="D64" s="35" t="s">
        <v>110</v>
      </c>
      <c r="E64" s="35"/>
      <c r="F64" s="36">
        <v>1461.65</v>
      </c>
      <c r="G64" s="37"/>
    </row>
    <row r="65" spans="1:7" ht="31.5" customHeight="1">
      <c r="A65" s="17">
        <v>6</v>
      </c>
      <c r="B65" s="34" t="s">
        <v>111</v>
      </c>
      <c r="C65" s="34"/>
      <c r="D65" s="35" t="s">
        <v>112</v>
      </c>
      <c r="E65" s="35"/>
      <c r="F65" s="36">
        <v>499.44</v>
      </c>
      <c r="G65" s="37"/>
    </row>
    <row r="66" spans="1:7" ht="33" customHeight="1">
      <c r="A66" s="17">
        <v>7</v>
      </c>
      <c r="B66" s="34" t="s">
        <v>113</v>
      </c>
      <c r="C66" s="34"/>
      <c r="D66" s="35" t="s">
        <v>114</v>
      </c>
      <c r="E66" s="35"/>
      <c r="F66" s="36">
        <v>206.22</v>
      </c>
      <c r="G66" s="37"/>
    </row>
    <row r="67" spans="1:7" ht="56.25" customHeight="1">
      <c r="A67" s="17">
        <v>8</v>
      </c>
      <c r="B67" s="34" t="s">
        <v>115</v>
      </c>
      <c r="C67" s="34"/>
      <c r="D67" s="35" t="s">
        <v>116</v>
      </c>
      <c r="E67" s="35"/>
      <c r="F67" s="36">
        <v>39.07</v>
      </c>
      <c r="G67" s="37"/>
    </row>
    <row r="68" spans="1:7" ht="50.25" customHeight="1">
      <c r="A68" s="17">
        <v>9</v>
      </c>
      <c r="B68" s="34" t="s">
        <v>117</v>
      </c>
      <c r="C68" s="34"/>
      <c r="D68" s="35" t="s">
        <v>118</v>
      </c>
      <c r="E68" s="35"/>
      <c r="F68" s="36">
        <v>3085.04</v>
      </c>
      <c r="G68" s="37"/>
    </row>
    <row r="69" spans="1:7" ht="31.5" customHeight="1">
      <c r="A69" s="17">
        <v>10</v>
      </c>
      <c r="B69" s="34" t="s">
        <v>119</v>
      </c>
      <c r="C69" s="34"/>
      <c r="D69" s="35" t="s">
        <v>120</v>
      </c>
      <c r="E69" s="35"/>
      <c r="F69" s="36">
        <v>1098.42</v>
      </c>
      <c r="G69" s="37"/>
    </row>
    <row r="70" spans="1:7" ht="47.25" customHeight="1">
      <c r="A70" s="9"/>
      <c r="B70" s="28" t="s">
        <v>65</v>
      </c>
      <c r="C70" s="29"/>
      <c r="D70" s="30"/>
      <c r="E70" s="31"/>
      <c r="F70" s="32">
        <f>SUM(F60:G69)</f>
        <v>14991.709999999997</v>
      </c>
      <c r="G70" s="31"/>
    </row>
    <row r="72" spans="1:7">
      <c r="A72" s="1" t="s">
        <v>24</v>
      </c>
      <c r="D72" s="7">
        <f>3.94*H4*C6</f>
        <v>59336.4</v>
      </c>
      <c r="E72" s="1" t="s">
        <v>25</v>
      </c>
    </row>
    <row r="73" spans="1:7">
      <c r="A73" s="1" t="s">
        <v>26</v>
      </c>
      <c r="D73" s="7">
        <f>99053.64*5.3%+(H4-7)*D7*1.25</f>
        <v>12571.092919999999</v>
      </c>
      <c r="E73" s="1" t="s">
        <v>25</v>
      </c>
    </row>
    <row r="75" spans="1:7">
      <c r="A75" s="1" t="s">
        <v>38</v>
      </c>
    </row>
    <row r="76" spans="1:7">
      <c r="A76" s="1" t="s">
        <v>125</v>
      </c>
    </row>
    <row r="77" spans="1:7">
      <c r="B77" s="1" t="s">
        <v>37</v>
      </c>
      <c r="F77" s="7">
        <v>175897.44</v>
      </c>
      <c r="G77" s="1" t="s">
        <v>25</v>
      </c>
    </row>
    <row r="79" spans="1:7">
      <c r="A79" s="1" t="s">
        <v>126</v>
      </c>
    </row>
    <row r="80" spans="1:7">
      <c r="B80" s="1" t="s">
        <v>36</v>
      </c>
      <c r="F80" s="7">
        <f>F55+F70+D72</f>
        <v>143736.68599999999</v>
      </c>
      <c r="G80" s="1" t="s">
        <v>25</v>
      </c>
    </row>
    <row r="81" spans="1:7">
      <c r="F81" s="7"/>
    </row>
    <row r="82" spans="1:7">
      <c r="A82" s="1" t="s">
        <v>129</v>
      </c>
      <c r="F82" s="7"/>
    </row>
    <row r="83" spans="1:7">
      <c r="B83" s="1" t="s">
        <v>130</v>
      </c>
      <c r="F83" s="7">
        <v>58165.05</v>
      </c>
      <c r="G83" s="1" t="s">
        <v>25</v>
      </c>
    </row>
    <row r="84" spans="1:7" ht="30" customHeight="1">
      <c r="A84" s="1" t="s">
        <v>27</v>
      </c>
    </row>
    <row r="85" spans="1:7" ht="32.25" customHeight="1"/>
    <row r="86" spans="1:7" ht="28.5" customHeight="1">
      <c r="A86" s="8" t="s">
        <v>28</v>
      </c>
      <c r="B86" s="33" t="s">
        <v>29</v>
      </c>
      <c r="C86" s="33"/>
      <c r="D86" s="8" t="s">
        <v>30</v>
      </c>
      <c r="E86" s="33" t="s">
        <v>31</v>
      </c>
      <c r="F86" s="33"/>
      <c r="G86" s="8" t="s">
        <v>32</v>
      </c>
    </row>
    <row r="87" spans="1:7" ht="33.75" customHeight="1">
      <c r="A87" s="27" t="s">
        <v>33</v>
      </c>
      <c r="B87" s="26" t="s">
        <v>51</v>
      </c>
      <c r="C87" s="26"/>
      <c r="D87" s="10"/>
      <c r="E87" s="26" t="s">
        <v>53</v>
      </c>
      <c r="F87" s="26"/>
      <c r="G87" s="18"/>
    </row>
    <row r="88" spans="1:7" ht="43.5" customHeight="1">
      <c r="A88" s="27"/>
      <c r="B88" s="26" t="s">
        <v>39</v>
      </c>
      <c r="C88" s="26"/>
      <c r="D88" s="10">
        <v>1</v>
      </c>
      <c r="E88" s="26" t="s">
        <v>53</v>
      </c>
      <c r="F88" s="26"/>
      <c r="G88" s="18">
        <v>1</v>
      </c>
    </row>
    <row r="89" spans="1:7" ht="69" customHeight="1">
      <c r="A89" s="27"/>
      <c r="B89" s="26" t="s">
        <v>40</v>
      </c>
      <c r="C89" s="26"/>
      <c r="D89" s="10"/>
      <c r="E89" s="26" t="s">
        <v>53</v>
      </c>
      <c r="F89" s="26"/>
      <c r="G89" s="18"/>
    </row>
    <row r="90" spans="1:7" ht="37.5" customHeight="1">
      <c r="A90" s="10" t="s">
        <v>41</v>
      </c>
      <c r="B90" s="26" t="s">
        <v>42</v>
      </c>
      <c r="C90" s="26"/>
      <c r="D90" s="10"/>
      <c r="E90" s="26" t="s">
        <v>54</v>
      </c>
      <c r="F90" s="26"/>
      <c r="G90" s="18"/>
    </row>
    <row r="91" spans="1:7" ht="60" customHeight="1">
      <c r="A91" s="27" t="s">
        <v>43</v>
      </c>
      <c r="B91" s="26" t="s">
        <v>52</v>
      </c>
      <c r="C91" s="26"/>
      <c r="D91" s="10"/>
      <c r="E91" s="26" t="s">
        <v>55</v>
      </c>
      <c r="F91" s="26"/>
      <c r="G91" s="18"/>
    </row>
    <row r="92" spans="1:7" ht="33" customHeight="1">
      <c r="A92" s="27"/>
      <c r="B92" s="26" t="s">
        <v>44</v>
      </c>
      <c r="C92" s="26"/>
      <c r="D92" s="10"/>
      <c r="E92" s="26" t="s">
        <v>56</v>
      </c>
      <c r="F92" s="26"/>
      <c r="G92" s="18"/>
    </row>
    <row r="93" spans="1:7" ht="42.75" customHeight="1">
      <c r="A93" s="27"/>
      <c r="B93" s="26" t="s">
        <v>48</v>
      </c>
      <c r="C93" s="26"/>
      <c r="D93" s="10">
        <v>3</v>
      </c>
      <c r="E93" s="26" t="s">
        <v>57</v>
      </c>
      <c r="F93" s="26"/>
      <c r="G93" s="18">
        <v>3</v>
      </c>
    </row>
    <row r="94" spans="1:7" ht="36" customHeight="1">
      <c r="A94" s="27"/>
      <c r="B94" s="26" t="s">
        <v>49</v>
      </c>
      <c r="C94" s="26"/>
      <c r="D94" s="10"/>
      <c r="E94" s="26" t="s">
        <v>58</v>
      </c>
      <c r="F94" s="26"/>
      <c r="G94" s="18"/>
    </row>
    <row r="95" spans="1:7">
      <c r="A95" s="27"/>
      <c r="B95" s="26" t="s">
        <v>50</v>
      </c>
      <c r="C95" s="26"/>
      <c r="D95" s="10"/>
      <c r="E95" s="26" t="s">
        <v>59</v>
      </c>
      <c r="F95" s="26"/>
      <c r="G95" s="18"/>
    </row>
    <row r="96" spans="1:7">
      <c r="A96" s="27"/>
      <c r="B96" s="26" t="s">
        <v>45</v>
      </c>
      <c r="C96" s="26"/>
      <c r="D96" s="10"/>
      <c r="E96" s="26" t="s">
        <v>60</v>
      </c>
      <c r="F96" s="26"/>
      <c r="G96" s="18"/>
    </row>
    <row r="97" spans="1:7">
      <c r="A97" s="27"/>
      <c r="B97" s="26" t="s">
        <v>46</v>
      </c>
      <c r="C97" s="26"/>
      <c r="D97" s="10"/>
      <c r="E97" s="26" t="s">
        <v>55</v>
      </c>
      <c r="F97" s="26"/>
      <c r="G97" s="18"/>
    </row>
    <row r="98" spans="1:7">
      <c r="A98" s="27"/>
      <c r="B98" s="26" t="s">
        <v>47</v>
      </c>
      <c r="C98" s="26"/>
      <c r="D98" s="10">
        <v>1</v>
      </c>
      <c r="E98" s="26"/>
      <c r="F98" s="26"/>
      <c r="G98" s="18">
        <v>1</v>
      </c>
    </row>
    <row r="101" spans="1:7">
      <c r="A101" s="1" t="s">
        <v>131</v>
      </c>
      <c r="F101" s="1" t="s">
        <v>61</v>
      </c>
    </row>
    <row r="103" spans="1:7">
      <c r="A103" s="1" t="s">
        <v>64</v>
      </c>
      <c r="F10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4">
    <mergeCell ref="D59:E59"/>
    <mergeCell ref="F59:G59"/>
    <mergeCell ref="D63:E63"/>
    <mergeCell ref="D64:E64"/>
    <mergeCell ref="D65:E65"/>
    <mergeCell ref="D66:E66"/>
    <mergeCell ref="D67:E67"/>
    <mergeCell ref="D68:E68"/>
    <mergeCell ref="B55:C55"/>
    <mergeCell ref="D55:E55"/>
    <mergeCell ref="F62:G62"/>
    <mergeCell ref="F63:G63"/>
    <mergeCell ref="F64:G64"/>
    <mergeCell ref="F65:G65"/>
    <mergeCell ref="F66:G66"/>
    <mergeCell ref="F67:G67"/>
    <mergeCell ref="F68:G68"/>
    <mergeCell ref="B64:C64"/>
    <mergeCell ref="B65:C65"/>
    <mergeCell ref="B66:C66"/>
    <mergeCell ref="B68:C68"/>
    <mergeCell ref="F55:G55"/>
    <mergeCell ref="B59:C59"/>
    <mergeCell ref="A1:G1"/>
    <mergeCell ref="A2:G2"/>
    <mergeCell ref="A3:G3"/>
    <mergeCell ref="A4:G4"/>
    <mergeCell ref="B49:C49"/>
    <mergeCell ref="D49:E49"/>
    <mergeCell ref="F49:G49"/>
    <mergeCell ref="F54:G54"/>
    <mergeCell ref="B50:C50"/>
    <mergeCell ref="D50:E50"/>
    <mergeCell ref="F50:G50"/>
    <mergeCell ref="B51:C51"/>
    <mergeCell ref="D51:E51"/>
    <mergeCell ref="F51:G51"/>
    <mergeCell ref="B54:C54"/>
    <mergeCell ref="F53:G53"/>
    <mergeCell ref="A23:B23"/>
    <mergeCell ref="C23:D23"/>
    <mergeCell ref="D53:E53"/>
    <mergeCell ref="D54:E54"/>
    <mergeCell ref="B52:C52"/>
    <mergeCell ref="D52:E52"/>
    <mergeCell ref="F52:G52"/>
    <mergeCell ref="B53:C53"/>
    <mergeCell ref="B69:C69"/>
    <mergeCell ref="D69:E69"/>
    <mergeCell ref="F69:G69"/>
    <mergeCell ref="F60:G60"/>
    <mergeCell ref="F61:G61"/>
    <mergeCell ref="B62:C62"/>
    <mergeCell ref="B63:C63"/>
    <mergeCell ref="B60:C60"/>
    <mergeCell ref="B61:C61"/>
    <mergeCell ref="D61:E61"/>
    <mergeCell ref="D62:E62"/>
    <mergeCell ref="D60:E60"/>
    <mergeCell ref="B67:C67"/>
    <mergeCell ref="A87:A89"/>
    <mergeCell ref="B87:C87"/>
    <mergeCell ref="E87:F87"/>
    <mergeCell ref="B88:C88"/>
    <mergeCell ref="E88:F88"/>
    <mergeCell ref="B89:C89"/>
    <mergeCell ref="E89:F89"/>
    <mergeCell ref="B70:C70"/>
    <mergeCell ref="D70:E70"/>
    <mergeCell ref="F70:G70"/>
    <mergeCell ref="B86:C86"/>
    <mergeCell ref="E86:F86"/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A18:D18"/>
    <mergeCell ref="E18:F18"/>
    <mergeCell ref="A19:D19"/>
    <mergeCell ref="E19:F19"/>
    <mergeCell ref="A20:D20"/>
    <mergeCell ref="E20:F20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E23:F23"/>
    <mergeCell ref="C24:D24"/>
    <mergeCell ref="E24:F24"/>
    <mergeCell ref="C25:D25"/>
    <mergeCell ref="E25:F25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2016-03-10T13:04:05Z</dcterms:modified>
</cp:coreProperties>
</file>