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73"/>
  <c r="F54"/>
  <c r="F52"/>
  <c r="D74"/>
  <c r="F71"/>
  <c r="F51"/>
  <c r="F50"/>
  <c r="E44"/>
  <c r="D44"/>
  <c r="B43"/>
  <c r="B42"/>
  <c r="B41"/>
  <c r="B40"/>
  <c r="B39"/>
  <c r="B38"/>
  <c r="B37"/>
  <c r="B36"/>
  <c r="C6"/>
  <c r="F53" s="1"/>
  <c r="G44" l="1"/>
  <c r="F55"/>
  <c r="F81" s="1"/>
</calcChain>
</file>

<file path=xl/sharedStrings.xml><?xml version="1.0" encoding="utf-8"?>
<sst xmlns="http://schemas.openxmlformats.org/spreadsheetml/2006/main" count="153" uniqueCount="130">
  <si>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</si>
  <si>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</si>
  <si>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</si>
  <si>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</si>
  <si>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</si>
  <si>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</si>
  <si>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</si>
  <si>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</si>
  <si>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</si>
  <si>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</si>
  <si>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</si>
  <si>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</si>
  <si>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</si>
  <si>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</si>
  <si>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</si>
  <si>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</si>
  <si>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</si>
  <si>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</si>
  <si>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</si>
  <si>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</si>
  <si>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</si>
  <si>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</si>
  <si>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</si>
  <si>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</si>
  <si>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</si>
  <si>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</si>
  <si>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</si>
  <si>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</si>
  <si>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</si>
  <si>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</si>
  <si>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</si>
  <si>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</si>
  <si>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</si>
  <si>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</si>
  <si>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</si>
  <si>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</si>
  <si>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</si>
  <si>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</si>
  <si>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</si>
  <si>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</si>
  <si>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</si>
  <si>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</si>
  <si>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</si>
  <si>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</si>
  <si>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</si>
  <si>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</si>
  <si>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</si>
  <si>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</si>
  <si>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</si>
  <si>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</si>
  <si>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</si>
  <si>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</si>
  <si>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</si>
  <si>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</si>
  <si>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</si>
  <si>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</si>
  <si>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</si>
  <si>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</si>
  <si>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</si>
  <si>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</si>
  <si>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</si>
  <si>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</si>
  <si>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</si>
  <si>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</si>
  <si>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</si>
  <si>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</si>
  <si>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10 по улице Пионерская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</si>
  <si>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</si>
  <si>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</si>
  <si>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</si>
  <si>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</si>
  <si>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</si>
  <si>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</si>
  <si>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</si>
  <si>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</si>
  <si>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</si>
  <si>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</si>
  <si>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</si>
  <si>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</si>
  <si>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</si>
  <si>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</si>
  <si>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</si>
  <si>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</si>
  <si>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</si>
  <si>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</si>
  <si>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</si>
  <si>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</si>
  <si>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</si>
  <si>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</si>
  <si>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</si>
  <si>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</si>
  <si>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</si>
  <si>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339 от 24.12.08г.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</si>
  <si>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</si>
  <si>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</si>
  <si>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</si>
  <si>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</si>
  <si>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</si>
  <si>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</si>
  <si>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</si>
  <si>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</si>
  <si>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Смена стекол в подъезде</t>
  </si>
  <si>
    <t>Январь</t>
  </si>
  <si>
    <t>Установка замка</t>
  </si>
  <si>
    <t>кв.21 замена части стояка отопления</t>
  </si>
  <si>
    <t>Очистка кровли от сосулек, наледи</t>
  </si>
  <si>
    <t>Февраль</t>
  </si>
  <si>
    <t>Очистка кровли от наледи, сосулек, ограждение опасных участков схода льда</t>
  </si>
  <si>
    <t>Ремонт освещения в подвале</t>
  </si>
  <si>
    <t>Март</t>
  </si>
  <si>
    <t>Демонтаж антенн</t>
  </si>
  <si>
    <t>Прочистка стояка канализации кв.14</t>
  </si>
  <si>
    <t>Июль</t>
  </si>
  <si>
    <t>кв.32 прочистка стояка канализации</t>
  </si>
  <si>
    <t>Сентябрь</t>
  </si>
  <si>
    <t>кв.20,24 наладка стояков отопления, сброс воздуха</t>
  </si>
  <si>
    <t>Октябрь</t>
  </si>
  <si>
    <t>Смена запорного устройства выхода на чердак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</si>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</sst>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94" workbookViewId="0">
      <selection activeCell="A102" sqref="A10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66</v>
      </c>
      <c r="B3" s="39"/>
      <c r="C3" s="39"/>
      <c r="D3" s="39"/>
      <c r="E3" s="39"/>
      <c r="F3" s="39"/>
      <c r="G3" s="39"/>
    </row>
    <row r="4" spans="1:8">
      <c r="A4" s="39" t="s">
        <v>100</v>
      </c>
      <c r="B4" s="39"/>
      <c r="C4" s="39"/>
      <c r="D4" s="39"/>
      <c r="E4" s="39"/>
      <c r="F4" s="39"/>
      <c r="G4" s="39"/>
      <c r="H4" s="12">
        <v>12</v>
      </c>
    </row>
    <row r="5" spans="1:8" ht="11.25" customHeight="1"/>
    <row r="6" spans="1:8">
      <c r="A6" s="1" t="s">
        <v>6</v>
      </c>
      <c r="C6" s="3">
        <f>D7+D8</f>
        <v>1315.8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1243.8</v>
      </c>
      <c r="E7" s="1" t="s">
        <v>2</v>
      </c>
    </row>
    <row r="8" spans="1:8">
      <c r="B8" s="1" t="s">
        <v>69</v>
      </c>
      <c r="C8" s="3"/>
      <c r="D8" s="1">
        <v>72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96.5</v>
      </c>
      <c r="F12" s="1" t="s">
        <v>2</v>
      </c>
    </row>
    <row r="13" spans="1:8">
      <c r="A13" s="1" t="s">
        <v>74</v>
      </c>
      <c r="B13" s="1">
        <v>459</v>
      </c>
      <c r="C13" s="1" t="s">
        <v>2</v>
      </c>
    </row>
    <row r="14" spans="1:8">
      <c r="A14" s="1" t="s">
        <v>75</v>
      </c>
      <c r="B14" s="1">
        <v>459</v>
      </c>
      <c r="C14" s="1" t="s">
        <v>2</v>
      </c>
    </row>
    <row r="15" spans="1:8">
      <c r="A15" s="1" t="s">
        <v>76</v>
      </c>
      <c r="D15" s="1">
        <v>1300</v>
      </c>
      <c r="E15" s="1" t="s">
        <v>2</v>
      </c>
    </row>
    <row r="17" spans="1:6">
      <c r="A17" s="1" t="s">
        <v>77</v>
      </c>
    </row>
    <row r="18" spans="1:6">
      <c r="A18" s="41" t="s">
        <v>78</v>
      </c>
      <c r="B18" s="41"/>
      <c r="C18" s="41"/>
      <c r="D18" s="41"/>
      <c r="E18" s="41" t="s">
        <v>79</v>
      </c>
      <c r="F18" s="41"/>
    </row>
    <row r="19" spans="1:6">
      <c r="A19" s="44" t="s">
        <v>80</v>
      </c>
      <c r="B19" s="44"/>
      <c r="C19" s="44"/>
      <c r="D19" s="44"/>
      <c r="E19" s="41" t="s">
        <v>93</v>
      </c>
      <c r="F19" s="41"/>
    </row>
    <row r="20" spans="1:6">
      <c r="A20" s="44" t="s">
        <v>81</v>
      </c>
      <c r="B20" s="44"/>
      <c r="C20" s="44"/>
      <c r="D20" s="44"/>
      <c r="E20" s="41" t="s">
        <v>91</v>
      </c>
      <c r="F20" s="41"/>
    </row>
    <row r="22" spans="1:6">
      <c r="A22" s="1" t="s">
        <v>82</v>
      </c>
    </row>
    <row r="23" spans="1:6" ht="31.5" customHeight="1">
      <c r="A23" s="40" t="s">
        <v>83</v>
      </c>
      <c r="B23" s="40"/>
      <c r="C23" s="40" t="s">
        <v>84</v>
      </c>
      <c r="D23" s="40"/>
      <c r="E23" s="40" t="s">
        <v>85</v>
      </c>
      <c r="F23" s="40"/>
    </row>
    <row r="24" spans="1:6">
      <c r="A24" s="14" t="s">
        <v>86</v>
      </c>
      <c r="B24" s="14"/>
      <c r="C24" s="41">
        <v>30</v>
      </c>
      <c r="D24" s="41"/>
      <c r="E24" s="41">
        <v>30</v>
      </c>
      <c r="F24" s="41"/>
    </row>
    <row r="25" spans="1:6">
      <c r="A25" s="14" t="s">
        <v>87</v>
      </c>
      <c r="B25" s="14"/>
      <c r="C25" s="41">
        <v>24</v>
      </c>
      <c r="D25" s="41"/>
      <c r="E25" s="41">
        <v>24</v>
      </c>
      <c r="F25" s="41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119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120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7" customHeight="1">
      <c r="A34" s="1" t="s">
        <v>1</v>
      </c>
    </row>
    <row r="35" spans="1:10" ht="98.25" customHeight="1">
      <c r="A35" s="15" t="s">
        <v>3</v>
      </c>
      <c r="B35" s="25" t="s">
        <v>121</v>
      </c>
      <c r="C35" s="25" t="s">
        <v>122</v>
      </c>
      <c r="D35" s="15" t="s">
        <v>94</v>
      </c>
      <c r="E35" s="16" t="s">
        <v>4</v>
      </c>
      <c r="F35" s="26" t="s">
        <v>125</v>
      </c>
      <c r="G35" s="26" t="s">
        <v>126</v>
      </c>
      <c r="H35" s="2"/>
      <c r="I35" s="2"/>
      <c r="J35" s="2"/>
    </row>
    <row r="36" spans="1:10">
      <c r="A36" s="42" t="s">
        <v>34</v>
      </c>
      <c r="B36" s="5">
        <f>D36/C36</f>
        <v>15618.579804560262</v>
      </c>
      <c r="C36" s="6">
        <v>3.07</v>
      </c>
      <c r="D36" s="6">
        <v>47949.04</v>
      </c>
      <c r="E36" s="6">
        <v>-1099.5</v>
      </c>
      <c r="F36" s="48">
        <v>87378.95</v>
      </c>
      <c r="G36" s="49">
        <f>D36+D37+E36+E37-F36</f>
        <v>9412.7700000000041</v>
      </c>
    </row>
    <row r="37" spans="1:10">
      <c r="A37" s="43"/>
      <c r="B37" s="5">
        <f>D37/C37</f>
        <v>15288.11343283582</v>
      </c>
      <c r="C37" s="6">
        <v>3.35</v>
      </c>
      <c r="D37" s="6">
        <v>51215.18</v>
      </c>
      <c r="E37" s="6">
        <v>-1273</v>
      </c>
      <c r="F37" s="48"/>
      <c r="G37" s="50"/>
    </row>
    <row r="38" spans="1:10">
      <c r="A38" s="42" t="s">
        <v>35</v>
      </c>
      <c r="B38" s="5">
        <f t="shared" ref="B38:B43" si="0">D38/C38</f>
        <v>125.05732249927111</v>
      </c>
      <c r="C38" s="6">
        <v>1577.74</v>
      </c>
      <c r="D38" s="6">
        <v>197307.94</v>
      </c>
      <c r="E38" s="6">
        <v>24129.32</v>
      </c>
      <c r="F38" s="48">
        <v>359309.83</v>
      </c>
      <c r="G38" s="49">
        <f t="shared" ref="G38" si="1">D38+D39+E38+E39-F38</f>
        <v>34651.039999999979</v>
      </c>
    </row>
    <row r="39" spans="1:10">
      <c r="A39" s="43"/>
      <c r="B39" s="5">
        <f t="shared" si="0"/>
        <v>98.246391006987352</v>
      </c>
      <c r="C39" s="6">
        <v>1756.03</v>
      </c>
      <c r="D39" s="6">
        <v>172523.61</v>
      </c>
      <c r="E39" s="6"/>
      <c r="F39" s="48"/>
      <c r="G39" s="50"/>
    </row>
    <row r="40" spans="1:10" ht="16.5" customHeight="1">
      <c r="A40" s="42" t="s">
        <v>95</v>
      </c>
      <c r="B40" s="5">
        <f t="shared" si="0"/>
        <v>1648.2276657060518</v>
      </c>
      <c r="C40" s="6">
        <v>17.350000000000001</v>
      </c>
      <c r="D40" s="6">
        <v>28596.75</v>
      </c>
      <c r="E40" s="6"/>
      <c r="F40" s="48">
        <v>58883.39</v>
      </c>
      <c r="G40" s="49">
        <f t="shared" ref="G40" si="2">D40+D41+E40+E41-F40</f>
        <v>5268.9499999999971</v>
      </c>
    </row>
    <row r="41" spans="1:10">
      <c r="A41" s="43"/>
      <c r="B41" s="5">
        <f t="shared" si="0"/>
        <v>1845.1266216917486</v>
      </c>
      <c r="C41" s="6">
        <v>19.27</v>
      </c>
      <c r="D41" s="6">
        <v>35555.589999999997</v>
      </c>
      <c r="E41" s="6"/>
      <c r="F41" s="48"/>
      <c r="G41" s="50"/>
    </row>
    <row r="42" spans="1:10" ht="16.5" customHeight="1">
      <c r="A42" s="42" t="s">
        <v>96</v>
      </c>
      <c r="B42" s="5">
        <f t="shared" si="0"/>
        <v>1580.9280359820091</v>
      </c>
      <c r="C42" s="6">
        <v>26.68</v>
      </c>
      <c r="D42" s="6">
        <v>42179.16</v>
      </c>
      <c r="E42" s="6"/>
      <c r="F42" s="48">
        <v>82705.34</v>
      </c>
      <c r="G42" s="49">
        <f t="shared" ref="G42" si="3">D42+D43+E42+E43-F42</f>
        <v>7607.2300000000105</v>
      </c>
    </row>
    <row r="43" spans="1:10">
      <c r="A43" s="43"/>
      <c r="B43" s="5">
        <f t="shared" si="0"/>
        <v>1698.4266055045873</v>
      </c>
      <c r="C43" s="6">
        <v>28.34</v>
      </c>
      <c r="D43" s="6">
        <v>48133.41</v>
      </c>
      <c r="E43" s="6"/>
      <c r="F43" s="48"/>
      <c r="G43" s="50"/>
    </row>
    <row r="44" spans="1:10">
      <c r="A44" s="4" t="s">
        <v>63</v>
      </c>
      <c r="B44" s="5"/>
      <c r="C44" s="6"/>
      <c r="D44" s="6">
        <f>SUM(D36:D43)</f>
        <v>623460.68000000005</v>
      </c>
      <c r="E44" s="6">
        <f>SUM(E36:E43)</f>
        <v>21756.82</v>
      </c>
      <c r="F44" s="6">
        <f t="shared" ref="F44:G44" si="4">SUM(F36:F43)</f>
        <v>588277.51</v>
      </c>
      <c r="G44" s="6">
        <f t="shared" si="4"/>
        <v>56939.989999999991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1" t="s">
        <v>9</v>
      </c>
      <c r="C49" s="32"/>
      <c r="D49" s="31" t="s">
        <v>10</v>
      </c>
      <c r="E49" s="32"/>
      <c r="F49" s="31" t="s">
        <v>11</v>
      </c>
      <c r="G49" s="32"/>
    </row>
    <row r="50" spans="1:7" ht="37.5" customHeight="1">
      <c r="A50" s="9">
        <v>1</v>
      </c>
      <c r="B50" s="46" t="s">
        <v>98</v>
      </c>
      <c r="C50" s="46"/>
      <c r="D50" s="47" t="s">
        <v>12</v>
      </c>
      <c r="E50" s="47"/>
      <c r="F50" s="45">
        <f>0.58*H4*D7</f>
        <v>8656.8479999999981</v>
      </c>
      <c r="G50" s="45"/>
    </row>
    <row r="51" spans="1:7" ht="31.5" customHeight="1">
      <c r="A51" s="9">
        <v>2</v>
      </c>
      <c r="B51" s="46" t="s">
        <v>13</v>
      </c>
      <c r="C51" s="46"/>
      <c r="D51" s="47" t="s">
        <v>12</v>
      </c>
      <c r="E51" s="47"/>
      <c r="F51" s="45">
        <f>1.82*H4*D7</f>
        <v>27164.592000000001</v>
      </c>
      <c r="G51" s="45"/>
    </row>
    <row r="52" spans="1:7">
      <c r="A52" s="13">
        <v>3</v>
      </c>
      <c r="B52" s="46" t="s">
        <v>14</v>
      </c>
      <c r="C52" s="46"/>
      <c r="D52" s="47" t="s">
        <v>15</v>
      </c>
      <c r="E52" s="47"/>
      <c r="F52" s="45">
        <f>0.17*H4*D7</f>
        <v>2537.3519999999999</v>
      </c>
      <c r="G52" s="45"/>
    </row>
    <row r="53" spans="1:7" ht="59.25" customHeight="1">
      <c r="A53" s="13">
        <v>4</v>
      </c>
      <c r="B53" s="46" t="s">
        <v>16</v>
      </c>
      <c r="C53" s="46"/>
      <c r="D53" s="31" t="s">
        <v>99</v>
      </c>
      <c r="E53" s="32"/>
      <c r="F53" s="45">
        <f>0.84*H4*C6</f>
        <v>13263.263999999999</v>
      </c>
      <c r="G53" s="45"/>
    </row>
    <row r="54" spans="1:7" ht="61.5" customHeight="1">
      <c r="A54" s="13">
        <v>5</v>
      </c>
      <c r="B54" s="46" t="s">
        <v>17</v>
      </c>
      <c r="C54" s="46"/>
      <c r="D54" s="47" t="s">
        <v>18</v>
      </c>
      <c r="E54" s="47"/>
      <c r="F54" s="45">
        <f>1.37*H4*C6</f>
        <v>21631.752</v>
      </c>
      <c r="G54" s="45"/>
    </row>
    <row r="55" spans="1:7" ht="31.5" customHeight="1">
      <c r="A55" s="9"/>
      <c r="B55" s="46" t="s">
        <v>19</v>
      </c>
      <c r="C55" s="46"/>
      <c r="D55" s="47"/>
      <c r="E55" s="47"/>
      <c r="F55" s="45">
        <f>SUM(F50:G54)</f>
        <v>73253.80799999999</v>
      </c>
      <c r="G55" s="45"/>
    </row>
    <row r="57" spans="1:7">
      <c r="A57" s="1" t="s">
        <v>20</v>
      </c>
    </row>
    <row r="59" spans="1:7" ht="44.25" customHeight="1">
      <c r="A59" s="9" t="s">
        <v>8</v>
      </c>
      <c r="B59" s="47" t="s">
        <v>21</v>
      </c>
      <c r="C59" s="47"/>
      <c r="D59" s="31" t="s">
        <v>22</v>
      </c>
      <c r="E59" s="32"/>
      <c r="F59" s="31" t="s">
        <v>23</v>
      </c>
      <c r="G59" s="32"/>
    </row>
    <row r="60" spans="1:7">
      <c r="A60" s="9">
        <v>1</v>
      </c>
      <c r="B60" s="33" t="s">
        <v>101</v>
      </c>
      <c r="C60" s="33"/>
      <c r="D60" s="34" t="s">
        <v>102</v>
      </c>
      <c r="E60" s="34"/>
      <c r="F60" s="35">
        <v>6784</v>
      </c>
      <c r="G60" s="36"/>
    </row>
    <row r="61" spans="1:7">
      <c r="A61" s="9">
        <v>2</v>
      </c>
      <c r="B61" s="33" t="s">
        <v>103</v>
      </c>
      <c r="C61" s="33"/>
      <c r="D61" s="34" t="s">
        <v>102</v>
      </c>
      <c r="E61" s="34"/>
      <c r="F61" s="35">
        <v>467</v>
      </c>
      <c r="G61" s="36"/>
    </row>
    <row r="62" spans="1:7" ht="37.5" customHeight="1">
      <c r="A62" s="11">
        <v>3</v>
      </c>
      <c r="B62" s="33" t="s">
        <v>104</v>
      </c>
      <c r="C62" s="33"/>
      <c r="D62" s="34" t="s">
        <v>102</v>
      </c>
      <c r="E62" s="34"/>
      <c r="F62" s="35">
        <v>4817.3100000000004</v>
      </c>
      <c r="G62" s="36"/>
    </row>
    <row r="63" spans="1:7" ht="37.5" customHeight="1">
      <c r="A63" s="17">
        <v>4</v>
      </c>
      <c r="B63" s="33" t="s">
        <v>105</v>
      </c>
      <c r="C63" s="33"/>
      <c r="D63" s="34" t="s">
        <v>106</v>
      </c>
      <c r="E63" s="34"/>
      <c r="F63" s="35">
        <v>588.99</v>
      </c>
      <c r="G63" s="36"/>
    </row>
    <row r="64" spans="1:7" ht="63.75" customHeight="1">
      <c r="A64" s="17">
        <v>5</v>
      </c>
      <c r="B64" s="33" t="s">
        <v>107</v>
      </c>
      <c r="C64" s="33"/>
      <c r="D64" s="34" t="s">
        <v>106</v>
      </c>
      <c r="E64" s="34"/>
      <c r="F64" s="35">
        <v>1713.88</v>
      </c>
      <c r="G64" s="36"/>
    </row>
    <row r="65" spans="1:7" ht="38.25" customHeight="1">
      <c r="A65" s="18">
        <v>6</v>
      </c>
      <c r="B65" s="33" t="s">
        <v>108</v>
      </c>
      <c r="C65" s="33"/>
      <c r="D65" s="34" t="s">
        <v>109</v>
      </c>
      <c r="E65" s="34"/>
      <c r="F65" s="35">
        <v>1070.05</v>
      </c>
      <c r="G65" s="36"/>
    </row>
    <row r="66" spans="1:7">
      <c r="A66" s="19">
        <v>7</v>
      </c>
      <c r="B66" s="33" t="s">
        <v>110</v>
      </c>
      <c r="C66" s="33"/>
      <c r="D66" s="34" t="s">
        <v>109</v>
      </c>
      <c r="E66" s="34"/>
      <c r="F66" s="35">
        <v>934.01</v>
      </c>
      <c r="G66" s="36"/>
    </row>
    <row r="67" spans="1:7" ht="36" customHeight="1">
      <c r="A67" s="20">
        <v>8</v>
      </c>
      <c r="B67" s="33" t="s">
        <v>111</v>
      </c>
      <c r="C67" s="33"/>
      <c r="D67" s="34" t="s">
        <v>112</v>
      </c>
      <c r="E67" s="34"/>
      <c r="F67" s="35">
        <v>1742.09</v>
      </c>
      <c r="G67" s="36"/>
    </row>
    <row r="68" spans="1:7" ht="36" customHeight="1">
      <c r="A68" s="21">
        <v>9</v>
      </c>
      <c r="B68" s="33" t="s">
        <v>113</v>
      </c>
      <c r="C68" s="33"/>
      <c r="D68" s="34" t="s">
        <v>114</v>
      </c>
      <c r="E68" s="34"/>
      <c r="F68" s="35">
        <v>1472.84</v>
      </c>
      <c r="G68" s="36"/>
    </row>
    <row r="69" spans="1:7" ht="36" customHeight="1">
      <c r="A69" s="22">
        <v>10</v>
      </c>
      <c r="B69" s="33" t="s">
        <v>115</v>
      </c>
      <c r="C69" s="33"/>
      <c r="D69" s="34" t="s">
        <v>116</v>
      </c>
      <c r="E69" s="34"/>
      <c r="F69" s="35">
        <v>426.21</v>
      </c>
      <c r="G69" s="36"/>
    </row>
    <row r="70" spans="1:7" ht="55.5" customHeight="1">
      <c r="A70" s="23">
        <v>11</v>
      </c>
      <c r="B70" s="33" t="s">
        <v>117</v>
      </c>
      <c r="C70" s="33"/>
      <c r="D70" s="34" t="s">
        <v>118</v>
      </c>
      <c r="E70" s="34"/>
      <c r="F70" s="35">
        <v>950</v>
      </c>
      <c r="G70" s="36"/>
    </row>
    <row r="71" spans="1:7" ht="55.5" customHeight="1">
      <c r="A71" s="9"/>
      <c r="B71" s="29" t="s">
        <v>65</v>
      </c>
      <c r="C71" s="30"/>
      <c r="D71" s="31"/>
      <c r="E71" s="32"/>
      <c r="F71" s="38">
        <f>SUM(F60:G70)</f>
        <v>20966.379999999997</v>
      </c>
      <c r="G71" s="32"/>
    </row>
    <row r="73" spans="1:7">
      <c r="A73" s="1" t="s">
        <v>24</v>
      </c>
      <c r="D73" s="7">
        <f>3.94*H4*C6</f>
        <v>62211.023999999998</v>
      </c>
      <c r="E73" s="1" t="s">
        <v>25</v>
      </c>
    </row>
    <row r="74" spans="1:7">
      <c r="A74" s="1" t="s">
        <v>26</v>
      </c>
      <c r="D74" s="7">
        <f>105217.98*5.3%+(H4-7)*D7*1.25</f>
        <v>13350.30294</v>
      </c>
      <c r="E74" s="1" t="s">
        <v>25</v>
      </c>
    </row>
    <row r="76" spans="1:7">
      <c r="A76" s="1" t="s">
        <v>38</v>
      </c>
    </row>
    <row r="77" spans="1:7">
      <c r="A77" s="1" t="s">
        <v>123</v>
      </c>
    </row>
    <row r="78" spans="1:7">
      <c r="B78" s="1" t="s">
        <v>37</v>
      </c>
      <c r="F78" s="7">
        <v>186844.08</v>
      </c>
      <c r="G78" s="1" t="s">
        <v>25</v>
      </c>
    </row>
    <row r="80" spans="1:7">
      <c r="A80" s="1" t="s">
        <v>124</v>
      </c>
    </row>
    <row r="81" spans="1:7">
      <c r="B81" s="1" t="s">
        <v>36</v>
      </c>
      <c r="F81" s="7">
        <f>F55+F71+D73</f>
        <v>156431.212</v>
      </c>
      <c r="G81" s="1" t="s">
        <v>25</v>
      </c>
    </row>
    <row r="82" spans="1:7">
      <c r="F82" s="7"/>
    </row>
    <row r="83" spans="1:7">
      <c r="A83" s="1" t="s">
        <v>127</v>
      </c>
      <c r="F83" s="7"/>
    </row>
    <row r="84" spans="1:7">
      <c r="B84" s="1" t="s">
        <v>128</v>
      </c>
      <c r="F84" s="7">
        <v>102130.18</v>
      </c>
      <c r="G84" s="1" t="s">
        <v>25</v>
      </c>
    </row>
    <row r="85" spans="1:7" ht="30" customHeight="1">
      <c r="A85" s="1" t="s">
        <v>27</v>
      </c>
    </row>
    <row r="86" spans="1:7" ht="32.25" customHeight="1"/>
    <row r="87" spans="1:7" ht="28.5" customHeight="1">
      <c r="A87" s="8" t="s">
        <v>28</v>
      </c>
      <c r="B87" s="28" t="s">
        <v>29</v>
      </c>
      <c r="C87" s="28"/>
      <c r="D87" s="8" t="s">
        <v>30</v>
      </c>
      <c r="E87" s="28" t="s">
        <v>31</v>
      </c>
      <c r="F87" s="28"/>
      <c r="G87" s="8" t="s">
        <v>32</v>
      </c>
    </row>
    <row r="88" spans="1:7" ht="33.75" customHeight="1">
      <c r="A88" s="37" t="s">
        <v>33</v>
      </c>
      <c r="B88" s="27" t="s">
        <v>51</v>
      </c>
      <c r="C88" s="27"/>
      <c r="D88" s="10">
        <v>3</v>
      </c>
      <c r="E88" s="27" t="s">
        <v>53</v>
      </c>
      <c r="F88" s="27"/>
      <c r="G88" s="24">
        <v>3</v>
      </c>
    </row>
    <row r="89" spans="1:7" ht="43.5" customHeight="1">
      <c r="A89" s="37"/>
      <c r="B89" s="27" t="s">
        <v>39</v>
      </c>
      <c r="C89" s="27"/>
      <c r="D89" s="10"/>
      <c r="E89" s="27" t="s">
        <v>53</v>
      </c>
      <c r="F89" s="27"/>
      <c r="G89" s="24"/>
    </row>
    <row r="90" spans="1:7" ht="69" customHeight="1">
      <c r="A90" s="37"/>
      <c r="B90" s="27" t="s">
        <v>40</v>
      </c>
      <c r="C90" s="27"/>
      <c r="D90" s="10"/>
      <c r="E90" s="27" t="s">
        <v>53</v>
      </c>
      <c r="F90" s="27"/>
      <c r="G90" s="24"/>
    </row>
    <row r="91" spans="1:7" ht="37.5" customHeight="1">
      <c r="A91" s="10" t="s">
        <v>41</v>
      </c>
      <c r="B91" s="27" t="s">
        <v>42</v>
      </c>
      <c r="C91" s="27"/>
      <c r="D91" s="10"/>
      <c r="E91" s="27" t="s">
        <v>54</v>
      </c>
      <c r="F91" s="27"/>
      <c r="G91" s="24"/>
    </row>
    <row r="92" spans="1:7" ht="60" customHeight="1">
      <c r="A92" s="37" t="s">
        <v>43</v>
      </c>
      <c r="B92" s="27" t="s">
        <v>52</v>
      </c>
      <c r="C92" s="27"/>
      <c r="D92" s="10">
        <v>1</v>
      </c>
      <c r="E92" s="27" t="s">
        <v>55</v>
      </c>
      <c r="F92" s="27"/>
      <c r="G92" s="24">
        <v>1</v>
      </c>
    </row>
    <row r="93" spans="1:7" ht="33" customHeight="1">
      <c r="A93" s="37"/>
      <c r="B93" s="27" t="s">
        <v>44</v>
      </c>
      <c r="C93" s="27"/>
      <c r="D93" s="10"/>
      <c r="E93" s="27" t="s">
        <v>56</v>
      </c>
      <c r="F93" s="27"/>
      <c r="G93" s="24"/>
    </row>
    <row r="94" spans="1:7" ht="42.75" customHeight="1">
      <c r="A94" s="37"/>
      <c r="B94" s="27" t="s">
        <v>48</v>
      </c>
      <c r="C94" s="27"/>
      <c r="D94" s="10">
        <v>2</v>
      </c>
      <c r="E94" s="27" t="s">
        <v>57</v>
      </c>
      <c r="F94" s="27"/>
      <c r="G94" s="24">
        <v>2</v>
      </c>
    </row>
    <row r="95" spans="1:7" ht="36" customHeight="1">
      <c r="A95" s="37"/>
      <c r="B95" s="27" t="s">
        <v>49</v>
      </c>
      <c r="C95" s="27"/>
      <c r="D95" s="10"/>
      <c r="E95" s="27" t="s">
        <v>58</v>
      </c>
      <c r="F95" s="27"/>
      <c r="G95" s="24"/>
    </row>
    <row r="96" spans="1:7">
      <c r="A96" s="37"/>
      <c r="B96" s="27" t="s">
        <v>50</v>
      </c>
      <c r="C96" s="27"/>
      <c r="D96" s="10"/>
      <c r="E96" s="27" t="s">
        <v>59</v>
      </c>
      <c r="F96" s="27"/>
      <c r="G96" s="24"/>
    </row>
    <row r="97" spans="1:7">
      <c r="A97" s="37"/>
      <c r="B97" s="27" t="s">
        <v>45</v>
      </c>
      <c r="C97" s="27"/>
      <c r="D97" s="10"/>
      <c r="E97" s="27" t="s">
        <v>60</v>
      </c>
      <c r="F97" s="27"/>
      <c r="G97" s="24"/>
    </row>
    <row r="98" spans="1:7" ht="29.25" customHeight="1">
      <c r="A98" s="37"/>
      <c r="B98" s="27" t="s">
        <v>46</v>
      </c>
      <c r="C98" s="27"/>
      <c r="D98" s="10">
        <v>1</v>
      </c>
      <c r="E98" s="27" t="s">
        <v>55</v>
      </c>
      <c r="F98" s="27"/>
      <c r="G98" s="24">
        <v>1</v>
      </c>
    </row>
    <row r="99" spans="1:7">
      <c r="A99" s="37"/>
      <c r="B99" s="27" t="s">
        <v>47</v>
      </c>
      <c r="C99" s="27"/>
      <c r="D99" s="10">
        <v>2</v>
      </c>
      <c r="E99" s="27"/>
      <c r="F99" s="27"/>
      <c r="G99" s="24">
        <v>2</v>
      </c>
    </row>
    <row r="102" spans="1:7">
      <c r="A102" s="1" t="s">
        <v>129</v>
      </c>
      <c r="F102" s="1" t="s">
        <v>61</v>
      </c>
    </row>
    <row r="104" spans="1:7">
      <c r="A104" s="1" t="s">
        <v>64</v>
      </c>
      <c r="F104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7">
    <mergeCell ref="D59:E59"/>
    <mergeCell ref="F59:G59"/>
    <mergeCell ref="E19:F19"/>
    <mergeCell ref="A36:A37"/>
    <mergeCell ref="F36:F37"/>
    <mergeCell ref="G36:G37"/>
    <mergeCell ref="A38:A39"/>
    <mergeCell ref="F38:F39"/>
    <mergeCell ref="A20:D20"/>
    <mergeCell ref="E20:F20"/>
    <mergeCell ref="A40:A41"/>
    <mergeCell ref="B50:C50"/>
    <mergeCell ref="D50:E50"/>
    <mergeCell ref="D65:E65"/>
    <mergeCell ref="F65:G65"/>
    <mergeCell ref="F50:G50"/>
    <mergeCell ref="B51:C51"/>
    <mergeCell ref="D51:E51"/>
    <mergeCell ref="F51:G51"/>
    <mergeCell ref="F42:F43"/>
    <mergeCell ref="G38:G39"/>
    <mergeCell ref="F40:F41"/>
    <mergeCell ref="G40:G41"/>
    <mergeCell ref="G42:G43"/>
    <mergeCell ref="B54:C54"/>
    <mergeCell ref="D54:E54"/>
    <mergeCell ref="F54:G54"/>
    <mergeCell ref="B55:C55"/>
    <mergeCell ref="D55:E55"/>
    <mergeCell ref="F55:G55"/>
    <mergeCell ref="B53:C53"/>
    <mergeCell ref="D53:E53"/>
    <mergeCell ref="F53:G53"/>
    <mergeCell ref="B52:C52"/>
    <mergeCell ref="D52:E52"/>
    <mergeCell ref="F52:G52"/>
    <mergeCell ref="B59:C59"/>
    <mergeCell ref="A1:G1"/>
    <mergeCell ref="A2:G2"/>
    <mergeCell ref="A3:G3"/>
    <mergeCell ref="A4:G4"/>
    <mergeCell ref="B49:C49"/>
    <mergeCell ref="D49:E49"/>
    <mergeCell ref="F49:G49"/>
    <mergeCell ref="A23:B23"/>
    <mergeCell ref="C23:D23"/>
    <mergeCell ref="E23:F23"/>
    <mergeCell ref="C24:D24"/>
    <mergeCell ref="E24:F24"/>
    <mergeCell ref="C25:D25"/>
    <mergeCell ref="E25:F25"/>
    <mergeCell ref="A18:D18"/>
    <mergeCell ref="A42:A43"/>
    <mergeCell ref="E18:F18"/>
    <mergeCell ref="A19:D19"/>
    <mergeCell ref="B60:C60"/>
    <mergeCell ref="B61:C61"/>
    <mergeCell ref="A88:A90"/>
    <mergeCell ref="B88:C88"/>
    <mergeCell ref="E88:F88"/>
    <mergeCell ref="B89:C89"/>
    <mergeCell ref="E89:F89"/>
    <mergeCell ref="B90:C90"/>
    <mergeCell ref="E90:F90"/>
    <mergeCell ref="B62:C62"/>
    <mergeCell ref="D62:E62"/>
    <mergeCell ref="F62:G62"/>
    <mergeCell ref="D60:E60"/>
    <mergeCell ref="D61:E61"/>
    <mergeCell ref="F60:G60"/>
    <mergeCell ref="F61:G61"/>
    <mergeCell ref="B63:C63"/>
    <mergeCell ref="D63:E63"/>
    <mergeCell ref="F63:G63"/>
    <mergeCell ref="B64:C64"/>
    <mergeCell ref="D64:E64"/>
    <mergeCell ref="F64:G64"/>
    <mergeCell ref="F71:G71"/>
    <mergeCell ref="B65:C65"/>
    <mergeCell ref="A92:A99"/>
    <mergeCell ref="B92:C92"/>
    <mergeCell ref="E92:F92"/>
    <mergeCell ref="B93:C93"/>
    <mergeCell ref="E93:F93"/>
    <mergeCell ref="B94:C94"/>
    <mergeCell ref="E94:F94"/>
    <mergeCell ref="B98:C98"/>
    <mergeCell ref="E98:F98"/>
    <mergeCell ref="B99:C99"/>
    <mergeCell ref="E99:F99"/>
    <mergeCell ref="B95:C95"/>
    <mergeCell ref="E95:F95"/>
    <mergeCell ref="B96:C96"/>
    <mergeCell ref="E96:F96"/>
    <mergeCell ref="B97:C97"/>
    <mergeCell ref="E97:F97"/>
    <mergeCell ref="B91:C91"/>
    <mergeCell ref="E91:F91"/>
    <mergeCell ref="B87:C87"/>
    <mergeCell ref="E87:F87"/>
    <mergeCell ref="B71:C71"/>
    <mergeCell ref="D71:E71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2016-03-10T13:10:52Z</dcterms:modified>
</cp:coreProperties>
</file>