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G50"/>
  <c r="G48"/>
  <c r="G46"/>
  <c r="G44"/>
  <c r="G42"/>
  <c r="G40"/>
  <c r="D76"/>
  <c r="F62"/>
  <c r="D77"/>
  <c r="F74"/>
  <c r="E52"/>
  <c r="D52"/>
  <c r="B51"/>
  <c r="B50"/>
  <c r="B49"/>
  <c r="B48"/>
  <c r="B47"/>
  <c r="B46"/>
  <c r="B45"/>
  <c r="B44"/>
  <c r="B43"/>
  <c r="B42"/>
  <c r="B41"/>
  <c r="B40"/>
  <c r="C6"/>
  <c r="G52" l="1"/>
  <c r="F61"/>
  <c r="F63" l="1"/>
  <c r="F84" s="1"/>
</calcChain>
</file>

<file path=xl/sharedStrings.xml><?xml version="1.0" encoding="utf-8"?>
<sst xmlns="http://schemas.openxmlformats.org/spreadsheetml/2006/main" count="152" uniqueCount="126">
  <si>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</si>
  <si>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</si>
  <si>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</si>
  <si>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</si>
  <si>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</si>
  <si>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</si>
  <si>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</si>
  <si>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</si>
  <si>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</si>
  <si>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</si>
  <si>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</si>
  <si>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</si>
  <si>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</si>
  <si>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</si>
  <si>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</si>
  <si>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</si>
  <si>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</si>
  <si>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</si>
  <si>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</si>
  <si>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</si>
  <si>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</si>
  <si>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</si>
  <si>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</si>
  <si>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</si>
  <si>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</si>
  <si>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</si>
  <si>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</si>
  <si>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</si>
  <si>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</si>
  <si>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</si>
  <si>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</si>
  <si>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</si>
  <si>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</si>
  <si>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</si>
  <si>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</si>
  <si>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</si>
  <si>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</si>
  <si>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</si>
  <si>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</si>
  <si>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</si>
  <si>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</si>
  <si>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</si>
  <si>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</si>
  <si>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</si>
  <si>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</si>
  <si>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</si>
  <si>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</si>
  <si>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</si>
  <si>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</si>
  <si>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</si>
  <si>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</si>
  <si>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</si>
  <si>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</si>
  <si>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</si>
  <si>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</si>
  <si>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</si>
  <si>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</si>
  <si>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</si>
  <si>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</si>
  <si>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</si>
  <si>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</si>
  <si>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</si>
  <si>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</si>
  <si>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</si>
  <si>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</si>
  <si>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</si>
  <si>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 по улице Новая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</si>
  <si>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</si>
  <si>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</si>
  <si>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</si>
  <si>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</si>
  <si>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</si>
  <si>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</si>
  <si>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</si>
  <si>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</si>
  <si>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</si>
  <si>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</si>
  <si>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</si>
  <si>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</si>
  <si>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</si>
  <si>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</si>
  <si>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</si>
  <si>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</si>
  <si>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</si>
  <si>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</si>
  <si>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</si>
  <si>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</si>
  <si>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</si>
  <si>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</si>
  <si>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</si>
  <si>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</si>
  <si>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</si>
  <si>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</si>
  <si>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01.07.2013г.</t>
  </si>
  <si>
    <t>34 от 15.01.2009г.</t>
  </si>
  <si>
    <t>до 2008г.</t>
  </si>
  <si>
    <t>23.07.2013г.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</si>
  <si>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</si>
  <si>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</si>
  <si>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</si>
  <si>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</si>
  <si>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</si>
  <si>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</si>
  <si>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</si>
  <si>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содер.и тек.ремонт лифтов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</si>
  <si>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</si>
  <si>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</si>
  <si>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кв.18 ремонт подводки отопления</t>
  </si>
  <si>
    <t>Январь</t>
  </si>
  <si>
    <t>кв.89 ремонт стояка ХВ</t>
  </si>
  <si>
    <t>кв.49 замена участка стояка ХВ</t>
  </si>
  <si>
    <t>кв.85 замена шарового крана на стояке ХВ</t>
  </si>
  <si>
    <t>кв.85 ремонт стояка ХВ</t>
  </si>
  <si>
    <t>кв.85 замена стояка ХВ</t>
  </si>
  <si>
    <t>с 1 января 2015г -</t>
  </si>
  <si>
    <t>с 1 августа 2015г -</t>
  </si>
  <si>
    <t>за период с 01.01.2015 г. по 30.09.2015 г.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</si>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</sst>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97" workbookViewId="0">
      <selection activeCell="D99" sqref="D9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116</v>
      </c>
      <c r="B4" s="34"/>
      <c r="C4" s="34"/>
      <c r="D4" s="34"/>
      <c r="E4" s="34"/>
      <c r="F4" s="34"/>
      <c r="G4" s="34"/>
      <c r="H4" s="11">
        <v>9</v>
      </c>
    </row>
    <row r="5" spans="1:8" ht="11.25" customHeight="1"/>
    <row r="6" spans="1:8">
      <c r="A6" s="1" t="s">
        <v>6</v>
      </c>
      <c r="C6" s="3">
        <f>D7+D8</f>
        <v>5877.1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5877.1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9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108</v>
      </c>
    </row>
    <row r="12" spans="1:8">
      <c r="A12" s="1" t="s">
        <v>73</v>
      </c>
      <c r="E12" s="1">
        <v>796</v>
      </c>
      <c r="F12" s="1" t="s">
        <v>2</v>
      </c>
    </row>
    <row r="13" spans="1:8">
      <c r="A13" s="1" t="s">
        <v>74</v>
      </c>
      <c r="B13" s="1">
        <v>923.6</v>
      </c>
      <c r="C13" s="1" t="s">
        <v>2</v>
      </c>
    </row>
    <row r="14" spans="1:8">
      <c r="A14" s="1" t="s">
        <v>75</v>
      </c>
      <c r="D14" s="1">
        <v>2900</v>
      </c>
      <c r="E14" s="1" t="s">
        <v>2</v>
      </c>
    </row>
    <row r="16" spans="1:8">
      <c r="A16" s="1" t="s">
        <v>76</v>
      </c>
    </row>
    <row r="17" spans="1:6">
      <c r="A17" s="30" t="s">
        <v>77</v>
      </c>
      <c r="B17" s="30"/>
      <c r="C17" s="30"/>
      <c r="D17" s="30"/>
      <c r="E17" s="30" t="s">
        <v>78</v>
      </c>
      <c r="F17" s="30"/>
    </row>
    <row r="18" spans="1:6">
      <c r="A18" s="31" t="s">
        <v>79</v>
      </c>
      <c r="B18" s="31"/>
      <c r="C18" s="31"/>
      <c r="D18" s="31"/>
      <c r="E18" s="30" t="s">
        <v>96</v>
      </c>
      <c r="F18" s="30"/>
    </row>
    <row r="19" spans="1:6">
      <c r="A19" s="31" t="s">
        <v>80</v>
      </c>
      <c r="B19" s="31"/>
      <c r="C19" s="31"/>
      <c r="D19" s="31"/>
      <c r="E19" s="30" t="s">
        <v>95</v>
      </c>
      <c r="F19" s="30"/>
    </row>
    <row r="20" spans="1:6">
      <c r="A20" s="31" t="s">
        <v>81</v>
      </c>
      <c r="B20" s="31"/>
      <c r="C20" s="31"/>
      <c r="D20" s="31"/>
      <c r="E20" s="30" t="s">
        <v>93</v>
      </c>
      <c r="F20" s="30"/>
    </row>
    <row r="21" spans="1:6">
      <c r="A21" s="31" t="s">
        <v>82</v>
      </c>
      <c r="B21" s="31"/>
      <c r="C21" s="31"/>
      <c r="D21" s="31"/>
      <c r="E21" s="30" t="s">
        <v>97</v>
      </c>
      <c r="F21" s="30"/>
    </row>
    <row r="23" spans="1:6">
      <c r="A23" s="1" t="s">
        <v>83</v>
      </c>
    </row>
    <row r="24" spans="1:6" ht="31.5" customHeight="1">
      <c r="A24" s="32" t="s">
        <v>84</v>
      </c>
      <c r="B24" s="32"/>
      <c r="C24" s="32" t="s">
        <v>85</v>
      </c>
      <c r="D24" s="32"/>
      <c r="E24" s="32" t="s">
        <v>86</v>
      </c>
      <c r="F24" s="32"/>
    </row>
    <row r="25" spans="1:6">
      <c r="A25" s="13" t="s">
        <v>87</v>
      </c>
      <c r="B25" s="13"/>
      <c r="C25" s="30">
        <v>105</v>
      </c>
      <c r="D25" s="30"/>
      <c r="E25" s="30">
        <v>105</v>
      </c>
      <c r="F25" s="30"/>
    </row>
    <row r="26" spans="1:6">
      <c r="A26" s="13" t="s">
        <v>88</v>
      </c>
      <c r="B26" s="13"/>
      <c r="C26" s="30">
        <v>138</v>
      </c>
      <c r="D26" s="30"/>
      <c r="E26" s="30">
        <v>144</v>
      </c>
      <c r="F26" s="30"/>
    </row>
    <row r="27" spans="1:6">
      <c r="A27" s="13" t="s">
        <v>89</v>
      </c>
      <c r="B27" s="13"/>
      <c r="C27" s="30">
        <v>132</v>
      </c>
      <c r="D27" s="30"/>
      <c r="E27" s="30">
        <v>143</v>
      </c>
      <c r="F27" s="30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114</v>
      </c>
      <c r="D32" s="1">
        <v>12.65</v>
      </c>
      <c r="E32" s="1" t="s">
        <v>92</v>
      </c>
    </row>
    <row r="33" spans="1:10">
      <c r="B33" s="1" t="s">
        <v>103</v>
      </c>
      <c r="D33" s="1">
        <v>2.95</v>
      </c>
      <c r="E33" s="1" t="s">
        <v>92</v>
      </c>
    </row>
    <row r="34" spans="1:10">
      <c r="B34" s="1" t="s">
        <v>104</v>
      </c>
      <c r="D34" s="1">
        <v>2.89</v>
      </c>
      <c r="E34" s="1" t="s">
        <v>92</v>
      </c>
    </row>
    <row r="35" spans="1:10">
      <c r="B35" s="1" t="s">
        <v>115</v>
      </c>
      <c r="D35" s="1">
        <v>13.7</v>
      </c>
      <c r="E35" s="1" t="s">
        <v>92</v>
      </c>
    </row>
    <row r="36" spans="1:10">
      <c r="B36" s="1" t="s">
        <v>103</v>
      </c>
      <c r="D36" s="1">
        <v>3.04</v>
      </c>
      <c r="E36" s="1" t="s">
        <v>92</v>
      </c>
    </row>
    <row r="37" spans="1:10">
      <c r="B37" s="1" t="s">
        <v>104</v>
      </c>
      <c r="D37" s="1">
        <v>2.98</v>
      </c>
      <c r="E37" s="1" t="s">
        <v>92</v>
      </c>
    </row>
    <row r="38" spans="1:10" ht="23.25" customHeight="1">
      <c r="A38" s="1" t="s">
        <v>1</v>
      </c>
    </row>
    <row r="39" spans="1:10" ht="98.25" customHeight="1">
      <c r="A39" s="14" t="s">
        <v>3</v>
      </c>
      <c r="B39" s="20" t="s">
        <v>117</v>
      </c>
      <c r="C39" s="20" t="s">
        <v>118</v>
      </c>
      <c r="D39" s="14" t="s">
        <v>98</v>
      </c>
      <c r="E39" s="17" t="s">
        <v>4</v>
      </c>
      <c r="F39" s="21" t="s">
        <v>121</v>
      </c>
      <c r="G39" s="21" t="s">
        <v>122</v>
      </c>
      <c r="H39" s="2"/>
      <c r="I39" s="2"/>
      <c r="J39" s="2"/>
    </row>
    <row r="40" spans="1:10">
      <c r="A40" s="22" t="s">
        <v>34</v>
      </c>
      <c r="B40" s="5">
        <f>D40/C40</f>
        <v>105066.94462540718</v>
      </c>
      <c r="C40" s="6">
        <v>3.07</v>
      </c>
      <c r="D40" s="6">
        <v>322555.52000000002</v>
      </c>
      <c r="E40" s="6"/>
      <c r="F40" s="47">
        <v>472598.33</v>
      </c>
      <c r="G40" s="48">
        <f>D40+D41+E40+E41-F40</f>
        <v>4117.2300000000396</v>
      </c>
    </row>
    <row r="41" spans="1:10">
      <c r="A41" s="23"/>
      <c r="B41" s="5">
        <f>D41/C41</f>
        <v>46017.922388059706</v>
      </c>
      <c r="C41" s="6">
        <v>3.35</v>
      </c>
      <c r="D41" s="6">
        <v>154160.04</v>
      </c>
      <c r="E41" s="6"/>
      <c r="F41" s="47"/>
      <c r="G41" s="49"/>
    </row>
    <row r="42" spans="1:10">
      <c r="A42" s="22" t="s">
        <v>35</v>
      </c>
      <c r="B42" s="5">
        <f t="shared" ref="B42:B51" si="0">D42/C42</f>
        <v>382.36703766146513</v>
      </c>
      <c r="C42" s="6">
        <v>1577.74</v>
      </c>
      <c r="D42" s="6">
        <v>603275.77</v>
      </c>
      <c r="E42" s="6"/>
      <c r="F42" s="47">
        <v>583916.25</v>
      </c>
      <c r="G42" s="48">
        <f t="shared" ref="G42" si="1">D42+D43+E42+E43-F42</f>
        <v>19359.520000000019</v>
      </c>
    </row>
    <row r="43" spans="1:10">
      <c r="A43" s="23"/>
      <c r="B43" s="5">
        <f t="shared" si="0"/>
        <v>0</v>
      </c>
      <c r="C43" s="6">
        <v>1756.03</v>
      </c>
      <c r="D43" s="6"/>
      <c r="E43" s="6"/>
      <c r="F43" s="47"/>
      <c r="G43" s="49"/>
    </row>
    <row r="44" spans="1:10" ht="16.5" customHeight="1">
      <c r="A44" s="22" t="s">
        <v>99</v>
      </c>
      <c r="B44" s="5">
        <f t="shared" si="0"/>
        <v>3420.2074927953886</v>
      </c>
      <c r="C44" s="6">
        <v>17.350000000000001</v>
      </c>
      <c r="D44" s="6">
        <v>59340.6</v>
      </c>
      <c r="E44" s="6">
        <v>-729.93</v>
      </c>
      <c r="F44" s="47">
        <v>87408.21</v>
      </c>
      <c r="G44" s="48">
        <f t="shared" ref="G44" si="2">D44+D45+E44+E45-F44</f>
        <v>5139.6600000000035</v>
      </c>
    </row>
    <row r="45" spans="1:10">
      <c r="A45" s="23"/>
      <c r="B45" s="5">
        <f t="shared" si="0"/>
        <v>1771.2848988064352</v>
      </c>
      <c r="C45" s="6">
        <v>19.27</v>
      </c>
      <c r="D45" s="6">
        <v>34132.660000000003</v>
      </c>
      <c r="E45" s="6">
        <v>-195.46</v>
      </c>
      <c r="F45" s="47"/>
      <c r="G45" s="49"/>
    </row>
    <row r="46" spans="1:10" ht="16.5" customHeight="1">
      <c r="A46" s="27" t="s">
        <v>100</v>
      </c>
      <c r="B46" s="5">
        <f t="shared" si="0"/>
        <v>2616.9677233429393</v>
      </c>
      <c r="C46" s="6">
        <v>17.350000000000001</v>
      </c>
      <c r="D46" s="6">
        <v>45404.39</v>
      </c>
      <c r="E46" s="6">
        <v>411.68</v>
      </c>
      <c r="F46" s="47">
        <v>73490.78</v>
      </c>
      <c r="G46" s="48">
        <f t="shared" ref="G46" si="3">D46+D47+E46+E47-F46</f>
        <v>6459.4599999999919</v>
      </c>
    </row>
    <row r="47" spans="1:10">
      <c r="A47" s="28"/>
      <c r="B47" s="5">
        <f t="shared" si="0"/>
        <v>1398.1473793461339</v>
      </c>
      <c r="C47" s="6">
        <v>19.27</v>
      </c>
      <c r="D47" s="6">
        <v>26942.3</v>
      </c>
      <c r="E47" s="6">
        <v>7191.87</v>
      </c>
      <c r="F47" s="47"/>
      <c r="G47" s="49"/>
    </row>
    <row r="48" spans="1:10" ht="15.75" customHeight="1">
      <c r="A48" s="27" t="s">
        <v>101</v>
      </c>
      <c r="B48" s="5">
        <f t="shared" si="0"/>
        <v>143.8362531215536</v>
      </c>
      <c r="C48" s="6">
        <v>1577.74</v>
      </c>
      <c r="D48" s="6">
        <v>226936.21</v>
      </c>
      <c r="E48" s="6">
        <v>-2022.03</v>
      </c>
      <c r="F48" s="47">
        <v>359895.39</v>
      </c>
      <c r="G48" s="48">
        <f t="shared" ref="G48:G51" si="4">D48+D49+E48+E49-F48</f>
        <v>23543.139999999956</v>
      </c>
    </row>
    <row r="49" spans="1:7">
      <c r="A49" s="28"/>
      <c r="B49" s="5">
        <f t="shared" si="0"/>
        <v>91.199022795738117</v>
      </c>
      <c r="C49" s="6">
        <v>1756.03</v>
      </c>
      <c r="D49" s="6">
        <v>160148.22</v>
      </c>
      <c r="E49" s="6">
        <v>-1623.87</v>
      </c>
      <c r="F49" s="47"/>
      <c r="G49" s="49"/>
    </row>
    <row r="50" spans="1:7" ht="16.5" customHeight="1">
      <c r="A50" s="22" t="s">
        <v>102</v>
      </c>
      <c r="B50" s="5">
        <f t="shared" si="0"/>
        <v>5931.4501499250373</v>
      </c>
      <c r="C50" s="6">
        <v>26.68</v>
      </c>
      <c r="D50" s="6">
        <v>158251.09</v>
      </c>
      <c r="E50" s="6">
        <v>-1309.22</v>
      </c>
      <c r="F50" s="47">
        <v>239144.08</v>
      </c>
      <c r="G50" s="48">
        <f t="shared" ref="G50:G51" si="5">D50+D51+E50+E51-F50</f>
        <v>13093.870000000024</v>
      </c>
    </row>
    <row r="51" spans="1:7">
      <c r="A51" s="23"/>
      <c r="B51" s="5">
        <f t="shared" si="0"/>
        <v>3020.860621030346</v>
      </c>
      <c r="C51" s="6">
        <v>28.34</v>
      </c>
      <c r="D51" s="6">
        <v>85611.19</v>
      </c>
      <c r="E51" s="6">
        <v>9684.89</v>
      </c>
      <c r="F51" s="47"/>
      <c r="G51" s="49"/>
    </row>
    <row r="52" spans="1:7">
      <c r="A52" s="4" t="s">
        <v>63</v>
      </c>
      <c r="B52" s="5"/>
      <c r="C52" s="6"/>
      <c r="D52" s="6">
        <f>SUM(D40:D51)</f>
        <v>1876757.99</v>
      </c>
      <c r="E52" s="6">
        <f>SUM(E40:E51)</f>
        <v>11407.93</v>
      </c>
      <c r="F52" s="6">
        <f>SUM(F40:F51)</f>
        <v>1816453.04</v>
      </c>
      <c r="G52" s="6">
        <f>SUM(G40:G51)</f>
        <v>71712.880000000034</v>
      </c>
    </row>
    <row r="53" spans="1:7" ht="6" customHeight="1"/>
    <row r="55" spans="1:7">
      <c r="A55" s="1" t="s">
        <v>7</v>
      </c>
    </row>
    <row r="57" spans="1:7" ht="64.5" customHeight="1">
      <c r="A57" s="9" t="s">
        <v>8</v>
      </c>
      <c r="B57" s="25" t="s">
        <v>9</v>
      </c>
      <c r="C57" s="26"/>
      <c r="D57" s="25" t="s">
        <v>10</v>
      </c>
      <c r="E57" s="26"/>
      <c r="F57" s="25" t="s">
        <v>11</v>
      </c>
      <c r="G57" s="26"/>
    </row>
    <row r="58" spans="1:7" ht="39" customHeight="1">
      <c r="A58" s="9">
        <v>1</v>
      </c>
      <c r="B58" s="24" t="s">
        <v>105</v>
      </c>
      <c r="C58" s="24"/>
      <c r="D58" s="33" t="s">
        <v>12</v>
      </c>
      <c r="E58" s="33"/>
      <c r="F58" s="29"/>
      <c r="G58" s="29"/>
    </row>
    <row r="59" spans="1:7" ht="31.5" customHeight="1">
      <c r="A59" s="9">
        <v>2</v>
      </c>
      <c r="B59" s="24" t="s">
        <v>13</v>
      </c>
      <c r="C59" s="24"/>
      <c r="D59" s="33" t="s">
        <v>12</v>
      </c>
      <c r="E59" s="33"/>
      <c r="F59" s="29"/>
      <c r="G59" s="29"/>
    </row>
    <row r="60" spans="1:7">
      <c r="A60" s="12">
        <v>3</v>
      </c>
      <c r="B60" s="24" t="s">
        <v>14</v>
      </c>
      <c r="C60" s="24"/>
      <c r="D60" s="33" t="s">
        <v>15</v>
      </c>
      <c r="E60" s="33"/>
      <c r="F60" s="29">
        <v>12224.37</v>
      </c>
      <c r="G60" s="29"/>
    </row>
    <row r="61" spans="1:7" ht="65.25" customHeight="1">
      <c r="A61" s="12">
        <v>4</v>
      </c>
      <c r="B61" s="24" t="s">
        <v>16</v>
      </c>
      <c r="C61" s="24"/>
      <c r="D61" s="25" t="s">
        <v>106</v>
      </c>
      <c r="E61" s="26"/>
      <c r="F61" s="29">
        <f>0.84*H4*C6</f>
        <v>44430.876000000004</v>
      </c>
      <c r="G61" s="29"/>
    </row>
    <row r="62" spans="1:7" ht="60.75" customHeight="1">
      <c r="A62" s="12">
        <v>5</v>
      </c>
      <c r="B62" s="24" t="s">
        <v>17</v>
      </c>
      <c r="C62" s="24"/>
      <c r="D62" s="33" t="s">
        <v>18</v>
      </c>
      <c r="E62" s="33"/>
      <c r="F62" s="29">
        <f>1.37*H4*C6</f>
        <v>72464.643000000011</v>
      </c>
      <c r="G62" s="29"/>
    </row>
    <row r="63" spans="1:7" ht="31.5" customHeight="1">
      <c r="A63" s="9"/>
      <c r="B63" s="24" t="s">
        <v>19</v>
      </c>
      <c r="C63" s="24"/>
      <c r="D63" s="33"/>
      <c r="E63" s="33"/>
      <c r="F63" s="29">
        <f>SUM(F58:G62)</f>
        <v>129119.88900000002</v>
      </c>
      <c r="G63" s="29"/>
    </row>
    <row r="65" spans="1:7">
      <c r="A65" s="1" t="s">
        <v>20</v>
      </c>
    </row>
    <row r="67" spans="1:7" ht="54.75" customHeight="1">
      <c r="A67" s="9" t="s">
        <v>8</v>
      </c>
      <c r="B67" s="33" t="s">
        <v>21</v>
      </c>
      <c r="C67" s="33"/>
      <c r="D67" s="25" t="s">
        <v>22</v>
      </c>
      <c r="E67" s="26"/>
      <c r="F67" s="25" t="s">
        <v>23</v>
      </c>
      <c r="G67" s="26"/>
    </row>
    <row r="68" spans="1:7" ht="37.5" customHeight="1">
      <c r="A68" s="16">
        <v>1</v>
      </c>
      <c r="B68" s="38" t="s">
        <v>107</v>
      </c>
      <c r="C68" s="38"/>
      <c r="D68" s="39" t="s">
        <v>108</v>
      </c>
      <c r="E68" s="40"/>
      <c r="F68" s="36">
        <v>1850.38</v>
      </c>
      <c r="G68" s="37"/>
    </row>
    <row r="69" spans="1:7">
      <c r="A69" s="9">
        <v>2</v>
      </c>
      <c r="B69" s="38" t="s">
        <v>109</v>
      </c>
      <c r="C69" s="38"/>
      <c r="D69" s="35" t="s">
        <v>108</v>
      </c>
      <c r="E69" s="35"/>
      <c r="F69" s="36">
        <v>1850.38</v>
      </c>
      <c r="G69" s="37"/>
    </row>
    <row r="70" spans="1:7" ht="35.25" customHeight="1">
      <c r="A70" s="18">
        <v>3</v>
      </c>
      <c r="B70" s="38" t="s">
        <v>110</v>
      </c>
      <c r="C70" s="38"/>
      <c r="D70" s="35" t="s">
        <v>108</v>
      </c>
      <c r="E70" s="35"/>
      <c r="F70" s="36">
        <v>2654.59</v>
      </c>
      <c r="G70" s="37"/>
    </row>
    <row r="71" spans="1:7" ht="30.75" customHeight="1">
      <c r="A71" s="18">
        <v>4</v>
      </c>
      <c r="B71" s="38" t="s">
        <v>111</v>
      </c>
      <c r="C71" s="38"/>
      <c r="D71" s="35" t="s">
        <v>108</v>
      </c>
      <c r="E71" s="35"/>
      <c r="F71" s="36">
        <v>2093.38</v>
      </c>
      <c r="G71" s="37"/>
    </row>
    <row r="72" spans="1:7" ht="28.5" customHeight="1">
      <c r="A72" s="18">
        <v>5</v>
      </c>
      <c r="B72" s="38" t="s">
        <v>112</v>
      </c>
      <c r="C72" s="38"/>
      <c r="D72" s="35" t="s">
        <v>108</v>
      </c>
      <c r="E72" s="35"/>
      <c r="F72" s="36">
        <v>1850.38</v>
      </c>
      <c r="G72" s="37"/>
    </row>
    <row r="73" spans="1:7" ht="17.25" customHeight="1">
      <c r="A73" s="18">
        <v>6</v>
      </c>
      <c r="B73" s="38" t="s">
        <v>113</v>
      </c>
      <c r="C73" s="38"/>
      <c r="D73" s="35" t="s">
        <v>108</v>
      </c>
      <c r="E73" s="35"/>
      <c r="F73" s="36">
        <v>5027.6899999999996</v>
      </c>
      <c r="G73" s="37"/>
    </row>
    <row r="74" spans="1:7" ht="46.5" customHeight="1">
      <c r="A74" s="9"/>
      <c r="B74" s="45" t="s">
        <v>65</v>
      </c>
      <c r="C74" s="46"/>
      <c r="D74" s="25"/>
      <c r="E74" s="26"/>
      <c r="F74" s="42">
        <f>SUM(F68:G73)</f>
        <v>15326.8</v>
      </c>
      <c r="G74" s="26"/>
    </row>
    <row r="76" spans="1:7">
      <c r="A76" s="1" t="s">
        <v>24</v>
      </c>
      <c r="D76" s="7">
        <f>3.94*H4*C6</f>
        <v>208401.96600000001</v>
      </c>
      <c r="E76" s="1" t="s">
        <v>25</v>
      </c>
    </row>
    <row r="77" spans="1:7">
      <c r="A77" s="1" t="s">
        <v>26</v>
      </c>
      <c r="D77" s="7">
        <f>474392.91*5.3%+(H4-7)*D7*1.25</f>
        <v>39835.574229999998</v>
      </c>
      <c r="E77" s="1" t="s">
        <v>25</v>
      </c>
    </row>
    <row r="79" spans="1:7">
      <c r="A79" s="1" t="s">
        <v>38</v>
      </c>
    </row>
    <row r="80" spans="1:7">
      <c r="A80" s="1" t="s">
        <v>119</v>
      </c>
    </row>
    <row r="81" spans="1:7">
      <c r="B81" s="1" t="s">
        <v>37</v>
      </c>
      <c r="F81" s="7">
        <v>633660.89</v>
      </c>
      <c r="G81" s="1" t="s">
        <v>25</v>
      </c>
    </row>
    <row r="82" spans="1:7">
      <c r="D82" s="15"/>
    </row>
    <row r="83" spans="1:7">
      <c r="A83" s="1" t="s">
        <v>120</v>
      </c>
    </row>
    <row r="84" spans="1:7">
      <c r="B84" s="1" t="s">
        <v>36</v>
      </c>
      <c r="F84" s="7">
        <f>F63+F74+D76</f>
        <v>352848.65500000003</v>
      </c>
      <c r="G84" s="1" t="s">
        <v>25</v>
      </c>
    </row>
    <row r="85" spans="1:7">
      <c r="F85" s="7"/>
    </row>
    <row r="86" spans="1:7">
      <c r="A86" s="1" t="s">
        <v>123</v>
      </c>
      <c r="F86" s="7"/>
    </row>
    <row r="87" spans="1:7">
      <c r="B87" s="1" t="s">
        <v>124</v>
      </c>
      <c r="F87" s="7">
        <v>354790.38</v>
      </c>
      <c r="G87" s="1" t="s">
        <v>25</v>
      </c>
    </row>
    <row r="88" spans="1:7" ht="30" customHeight="1">
      <c r="A88" s="1" t="s">
        <v>27</v>
      </c>
    </row>
    <row r="89" spans="1:7" ht="32.25" customHeight="1"/>
    <row r="90" spans="1:7" ht="28.5" customHeight="1">
      <c r="A90" s="8" t="s">
        <v>28</v>
      </c>
      <c r="B90" s="43" t="s">
        <v>29</v>
      </c>
      <c r="C90" s="43"/>
      <c r="D90" s="8" t="s">
        <v>30</v>
      </c>
      <c r="E90" s="43" t="s">
        <v>31</v>
      </c>
      <c r="F90" s="43"/>
      <c r="G90" s="8" t="s">
        <v>32</v>
      </c>
    </row>
    <row r="91" spans="1:7" ht="33.75" customHeight="1">
      <c r="A91" s="44" t="s">
        <v>33</v>
      </c>
      <c r="B91" s="41" t="s">
        <v>51</v>
      </c>
      <c r="C91" s="41"/>
      <c r="D91" s="10">
        <v>2</v>
      </c>
      <c r="E91" s="41" t="s">
        <v>53</v>
      </c>
      <c r="F91" s="41"/>
      <c r="G91" s="19">
        <v>2</v>
      </c>
    </row>
    <row r="92" spans="1:7" ht="43.5" customHeight="1">
      <c r="A92" s="44"/>
      <c r="B92" s="41" t="s">
        <v>39</v>
      </c>
      <c r="C92" s="41"/>
      <c r="D92" s="10">
        <v>3</v>
      </c>
      <c r="E92" s="41" t="s">
        <v>53</v>
      </c>
      <c r="F92" s="41"/>
      <c r="G92" s="19">
        <v>3</v>
      </c>
    </row>
    <row r="93" spans="1:7" ht="69" customHeight="1">
      <c r="A93" s="44"/>
      <c r="B93" s="41" t="s">
        <v>40</v>
      </c>
      <c r="C93" s="41"/>
      <c r="D93" s="10"/>
      <c r="E93" s="41" t="s">
        <v>53</v>
      </c>
      <c r="F93" s="41"/>
      <c r="G93" s="19"/>
    </row>
    <row r="94" spans="1:7" ht="37.5" customHeight="1">
      <c r="A94" s="10" t="s">
        <v>41</v>
      </c>
      <c r="B94" s="41" t="s">
        <v>42</v>
      </c>
      <c r="C94" s="41"/>
      <c r="D94" s="10"/>
      <c r="E94" s="41" t="s">
        <v>54</v>
      </c>
      <c r="F94" s="41"/>
      <c r="G94" s="19"/>
    </row>
    <row r="95" spans="1:7" ht="60" customHeight="1">
      <c r="A95" s="44" t="s">
        <v>43</v>
      </c>
      <c r="B95" s="41" t="s">
        <v>52</v>
      </c>
      <c r="C95" s="41"/>
      <c r="D95" s="10"/>
      <c r="E95" s="41" t="s">
        <v>55</v>
      </c>
      <c r="F95" s="41"/>
      <c r="G95" s="19"/>
    </row>
    <row r="96" spans="1:7" ht="57" customHeight="1">
      <c r="A96" s="44"/>
      <c r="B96" s="41" t="s">
        <v>44</v>
      </c>
      <c r="C96" s="41"/>
      <c r="D96" s="10"/>
      <c r="E96" s="41" t="s">
        <v>56</v>
      </c>
      <c r="F96" s="41"/>
      <c r="G96" s="19"/>
    </row>
    <row r="97" spans="1:7" ht="42.75" customHeight="1">
      <c r="A97" s="44"/>
      <c r="B97" s="41" t="s">
        <v>48</v>
      </c>
      <c r="C97" s="41"/>
      <c r="D97" s="10">
        <v>7</v>
      </c>
      <c r="E97" s="41" t="s">
        <v>57</v>
      </c>
      <c r="F97" s="41"/>
      <c r="G97" s="19">
        <v>7</v>
      </c>
    </row>
    <row r="98" spans="1:7" ht="56.25" customHeight="1">
      <c r="A98" s="44"/>
      <c r="B98" s="41" t="s">
        <v>49</v>
      </c>
      <c r="C98" s="41"/>
      <c r="D98" s="10"/>
      <c r="E98" s="41" t="s">
        <v>58</v>
      </c>
      <c r="F98" s="41"/>
      <c r="G98" s="19"/>
    </row>
    <row r="99" spans="1:7">
      <c r="A99" s="44"/>
      <c r="B99" s="41" t="s">
        <v>50</v>
      </c>
      <c r="C99" s="41"/>
      <c r="D99" s="10"/>
      <c r="E99" s="41" t="s">
        <v>59</v>
      </c>
      <c r="F99" s="41"/>
      <c r="G99" s="19"/>
    </row>
    <row r="100" spans="1:7">
      <c r="A100" s="44"/>
      <c r="B100" s="41" t="s">
        <v>45</v>
      </c>
      <c r="C100" s="41"/>
      <c r="D100" s="10"/>
      <c r="E100" s="41" t="s">
        <v>60</v>
      </c>
      <c r="F100" s="41"/>
      <c r="G100" s="19"/>
    </row>
    <row r="101" spans="1:7" ht="33.75" customHeight="1">
      <c r="A101" s="44"/>
      <c r="B101" s="41" t="s">
        <v>46</v>
      </c>
      <c r="C101" s="41"/>
      <c r="D101" s="10">
        <v>2</v>
      </c>
      <c r="E101" s="41" t="s">
        <v>55</v>
      </c>
      <c r="F101" s="41"/>
      <c r="G101" s="19">
        <v>2</v>
      </c>
    </row>
    <row r="102" spans="1:7">
      <c r="A102" s="44"/>
      <c r="B102" s="41" t="s">
        <v>47</v>
      </c>
      <c r="C102" s="41"/>
      <c r="D102" s="10"/>
      <c r="E102" s="41"/>
      <c r="F102" s="41"/>
      <c r="G102" s="19"/>
    </row>
    <row r="105" spans="1:7">
      <c r="A105" s="1" t="s">
        <v>125</v>
      </c>
      <c r="F105" s="1" t="s">
        <v>61</v>
      </c>
    </row>
    <row r="107" spans="1:7">
      <c r="A107" s="1" t="s">
        <v>64</v>
      </c>
      <c r="F10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4"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A91:A93"/>
    <mergeCell ref="B91:C91"/>
    <mergeCell ref="E91:F91"/>
    <mergeCell ref="B92:C92"/>
    <mergeCell ref="E92:F92"/>
    <mergeCell ref="B93:C93"/>
    <mergeCell ref="E93:F93"/>
    <mergeCell ref="B74:C74"/>
    <mergeCell ref="D74:E74"/>
    <mergeCell ref="B72:C72"/>
    <mergeCell ref="B73:C73"/>
    <mergeCell ref="B67:C67"/>
    <mergeCell ref="D67:E67"/>
    <mergeCell ref="F67:G67"/>
    <mergeCell ref="B69:C69"/>
    <mergeCell ref="B70:C70"/>
    <mergeCell ref="B71:C71"/>
    <mergeCell ref="E100:F100"/>
    <mergeCell ref="F74:G74"/>
    <mergeCell ref="B90:C90"/>
    <mergeCell ref="E90:F90"/>
    <mergeCell ref="B94:C94"/>
    <mergeCell ref="E94:F94"/>
    <mergeCell ref="F72:G72"/>
    <mergeCell ref="F73:G73"/>
    <mergeCell ref="D72:E72"/>
    <mergeCell ref="D73:E73"/>
    <mergeCell ref="B63:C63"/>
    <mergeCell ref="D63:E63"/>
    <mergeCell ref="F63:G63"/>
    <mergeCell ref="D69:E69"/>
    <mergeCell ref="D70:E70"/>
    <mergeCell ref="D71:E71"/>
    <mergeCell ref="F69:G69"/>
    <mergeCell ref="F70:G70"/>
    <mergeCell ref="F71:G71"/>
    <mergeCell ref="B68:C68"/>
    <mergeCell ref="D68:E68"/>
    <mergeCell ref="F68:G68"/>
    <mergeCell ref="B62:C62"/>
    <mergeCell ref="D62:E62"/>
    <mergeCell ref="F62:G62"/>
    <mergeCell ref="A1:G1"/>
    <mergeCell ref="A2:G2"/>
    <mergeCell ref="A3:G3"/>
    <mergeCell ref="A4:G4"/>
    <mergeCell ref="B57:C57"/>
    <mergeCell ref="D57:E57"/>
    <mergeCell ref="F57:G57"/>
    <mergeCell ref="B60:C60"/>
    <mergeCell ref="D60:E60"/>
    <mergeCell ref="F60:G60"/>
    <mergeCell ref="B58:C58"/>
    <mergeCell ref="D58:E58"/>
    <mergeCell ref="F58:G58"/>
    <mergeCell ref="B59:C59"/>
    <mergeCell ref="D59:E59"/>
    <mergeCell ref="F59:G59"/>
    <mergeCell ref="A17:D17"/>
    <mergeCell ref="E17:F17"/>
    <mergeCell ref="A18:D18"/>
    <mergeCell ref="E18:F18"/>
    <mergeCell ref="A19:D19"/>
    <mergeCell ref="E19:F19"/>
    <mergeCell ref="A20:D20"/>
    <mergeCell ref="E20:F20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A40:A41"/>
    <mergeCell ref="B61:C61"/>
    <mergeCell ref="D61:E61"/>
    <mergeCell ref="A48:A49"/>
    <mergeCell ref="F48:F49"/>
    <mergeCell ref="G48:G49"/>
    <mergeCell ref="A50:A51"/>
    <mergeCell ref="F50:F51"/>
    <mergeCell ref="G50:G51"/>
    <mergeCell ref="F40:F41"/>
    <mergeCell ref="G40:G41"/>
    <mergeCell ref="A42:A43"/>
    <mergeCell ref="F42:F43"/>
    <mergeCell ref="G42:G43"/>
    <mergeCell ref="A44:A45"/>
    <mergeCell ref="F44:F45"/>
    <mergeCell ref="G44:G45"/>
    <mergeCell ref="A46:A47"/>
    <mergeCell ref="F46:F47"/>
    <mergeCell ref="G46:G47"/>
    <mergeCell ref="F61:G61"/>
  </mergeCells>
  <pageMargins left="0.2" right="0.2" top="0.47" bottom="0.1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2016-03-11T07:55:43Z</dcterms:modified>
</cp:coreProperties>
</file>