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5" i="11"/>
  <c r="G43"/>
  <c r="G41"/>
  <c r="G39"/>
  <c r="G37"/>
  <c r="D112"/>
  <c r="F55"/>
  <c r="F53"/>
  <c r="D113"/>
  <c r="F110"/>
  <c r="F52"/>
  <c r="F51"/>
  <c r="E45"/>
  <c r="D45"/>
  <c r="B44"/>
  <c r="B43"/>
  <c r="B42"/>
  <c r="B41"/>
  <c r="B40"/>
  <c r="B39"/>
  <c r="B38"/>
  <c r="B37"/>
  <c r="C6"/>
  <c r="F54" s="1"/>
  <c r="G45" l="1"/>
  <c r="F56"/>
  <c r="F120" s="1"/>
</calcChain>
</file>

<file path=xl/sharedStrings.xml><?xml version="1.0" encoding="utf-8"?>
<sst xmlns="http://schemas.openxmlformats.org/spreadsheetml/2006/main" count="229" uniqueCount="169">
  <si>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</si>
  <si>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</si>
  <si>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</si>
  <si>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</si>
  <si>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</si>
  <si>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</si>
  <si>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</si>
  <si>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</si>
  <si>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</si>
  <si>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</si>
  <si>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</si>
  <si>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</si>
  <si>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</si>
  <si>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</si>
  <si>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</si>
  <si>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</si>
  <si>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</si>
  <si>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</si>
  <si>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</si>
  <si>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</si>
  <si>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</si>
  <si>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</si>
  <si>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</si>
  <si>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</si>
  <si>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</si>
  <si>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</si>
  <si>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</si>
  <si>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</si>
  <si>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</si>
  <si>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</si>
  <si>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</si>
  <si>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</si>
  <si>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</si>
  <si>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</si>
  <si>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</si>
  <si>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</si>
  <si>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</si>
  <si>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</si>
  <si>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</si>
  <si>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</si>
  <si>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</si>
  <si>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</si>
  <si>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</si>
  <si>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</si>
  <si>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</si>
  <si>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</si>
  <si>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</si>
  <si>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</si>
  <si>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</si>
  <si>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</si>
  <si>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</si>
  <si>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</si>
  <si>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</si>
  <si>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</si>
  <si>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</si>
  <si>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</si>
  <si>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</si>
  <si>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</si>
  <si>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</si>
  <si>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</si>
  <si>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</si>
  <si>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</si>
  <si>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</si>
  <si>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</si>
  <si>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</si>
  <si>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</si>
  <si>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 по улице 9 Пятилетки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</si>
  <si>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</si>
  <si>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</si>
  <si>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</si>
  <si>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</si>
  <si>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</si>
  <si>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</si>
  <si>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</si>
  <si>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</si>
  <si>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</si>
  <si>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</si>
  <si>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</si>
  <si>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</si>
  <si>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</si>
  <si>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</si>
  <si>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</si>
  <si>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</si>
  <si>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</si>
  <si>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</si>
  <si>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</si>
  <si>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</si>
  <si>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</si>
  <si>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</si>
  <si>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</si>
  <si>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</si>
  <si>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</si>
  <si>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01.10.2008г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</si>
  <si>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</si>
  <si>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</si>
  <si>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</si>
  <si>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</si>
  <si>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</si>
  <si>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</si>
  <si>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</si>
  <si>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</si>
  <si>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освещения, замена патронов</t>
  </si>
  <si>
    <t>Январь</t>
  </si>
  <si>
    <t>Ремонт освещения площадок</t>
  </si>
  <si>
    <t>Ремонт эл.проводки в подъезде</t>
  </si>
  <si>
    <t>Расчистка снега во дворе</t>
  </si>
  <si>
    <t>Подвал под. №1 замена задвижки отопления на узле, замена запорной арматуры на стояке отопления</t>
  </si>
  <si>
    <t>Февраль</t>
  </si>
  <si>
    <t>Очистка кровли от сосулек, наледи, ограждение опасных участков</t>
  </si>
  <si>
    <t>Установка замка</t>
  </si>
  <si>
    <t>Март</t>
  </si>
  <si>
    <t>Прочистка засора стояка канализации в подвале</t>
  </si>
  <si>
    <t>Ремонт освещения, замена выключателя</t>
  </si>
  <si>
    <t>Прочистка засора лежака канализации в подвале</t>
  </si>
  <si>
    <t>Апрель</t>
  </si>
  <si>
    <t>Прочистка лежака канализации</t>
  </si>
  <si>
    <t>Ремонт входных площадок и дверей</t>
  </si>
  <si>
    <t>Июнь</t>
  </si>
  <si>
    <t>Замена стояка канализации в подвале</t>
  </si>
  <si>
    <t>кв.129 замена стояка канализации</t>
  </si>
  <si>
    <t>Отключение 3-х радиаторов отопления в подъездах для проведения косметического ремонта</t>
  </si>
  <si>
    <t>Снятие 2-х счетчиков отопления в подвале</t>
  </si>
  <si>
    <t>Установка створок и фурнитуры</t>
  </si>
  <si>
    <t>Июль</t>
  </si>
  <si>
    <t>Ремонт кровли</t>
  </si>
  <si>
    <t>Установка наличников на входной двери</t>
  </si>
  <si>
    <t>Установка фурнитуры</t>
  </si>
  <si>
    <t>Косметический ремонт подъездов №1,2,3,4</t>
  </si>
  <si>
    <t>Замена лежака канализации</t>
  </si>
  <si>
    <t>Замена крана на спускнике ХВ в подвале</t>
  </si>
  <si>
    <t>Установка радиаторов отопления после косметического ремонта</t>
  </si>
  <si>
    <t>Установка выключателя в подвале</t>
  </si>
  <si>
    <t>Установка выключателей в подвале</t>
  </si>
  <si>
    <t>Ремонт освещения в подвале</t>
  </si>
  <si>
    <t>Ремонт щита этажного</t>
  </si>
  <si>
    <t>Заделка щели над эл.щитом</t>
  </si>
  <si>
    <t>Снятие двух преобразователей для поверки</t>
  </si>
  <si>
    <t>Поверка преобразователей МастерФлоу - 2 шт</t>
  </si>
  <si>
    <t>кв.90 замена части стояка отопления</t>
  </si>
  <si>
    <t>Август</t>
  </si>
  <si>
    <t>Ремонт освещения в подъезде</t>
  </si>
  <si>
    <t>Ремонт освещения подъездов</t>
  </si>
  <si>
    <t>Снятие вычислителя для поверки</t>
  </si>
  <si>
    <t>кв.52 замена стояка канализации</t>
  </si>
  <si>
    <t>Сентябрь</t>
  </si>
  <si>
    <t>Установка радиатора отопления в подъезде, стояков и подводки  к радиатору</t>
  </si>
  <si>
    <t>Поверка прибора учета ТМК-Н</t>
  </si>
  <si>
    <t>кв.113,121,129 наладка стояков отопления, сброс воздуха</t>
  </si>
  <si>
    <t>Октябрь</t>
  </si>
  <si>
    <t>Установка ПРЭМ</t>
  </si>
  <si>
    <t>кв.64 замена стояка канализации</t>
  </si>
  <si>
    <t>Ноябрь</t>
  </si>
  <si>
    <t>Декабрь</t>
  </si>
  <si>
    <t>Ремонт перил в 1 под.</t>
  </si>
  <si>
    <t>Прочистка стояка канализации в подвале</t>
  </si>
  <si>
    <t>Замена блока питания на вычислителе</t>
  </si>
  <si>
    <t>Смена запорного устройства выхода на чердак</t>
  </si>
  <si>
    <t>304 от 26.12.08г.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</si>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</sst>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quotePrefix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topLeftCell="A133" workbookViewId="0">
      <selection activeCell="A141" sqref="A141"/>
    </sheetView>
  </sheetViews>
  <sheetFormatPr defaultRowHeight="15.75"/>
  <cols>
    <col min="1" max="1" width="19" style="1" customWidth="1"/>
    <col min="2" max="2" width="13.42578125" style="1" customWidth="1"/>
    <col min="3" max="3" width="13.7109375" style="1" customWidth="1"/>
    <col min="4" max="4" width="13.28515625" style="1" customWidth="1"/>
    <col min="5" max="5" width="12.5703125" style="1" customWidth="1"/>
    <col min="6" max="6" width="14.7109375" style="1" customWidth="1"/>
    <col min="7" max="7" width="13.140625" style="1" customWidth="1"/>
    <col min="8" max="8" width="3.5703125" style="1" hidden="1" customWidth="1"/>
    <col min="9" max="9" width="9.140625" style="1" customWidth="1"/>
    <col min="10" max="16384" width="9.140625" style="1"/>
  </cols>
  <sheetData>
    <row r="1" spans="1:8">
      <c r="A1" s="52" t="s">
        <v>0</v>
      </c>
      <c r="B1" s="52"/>
      <c r="C1" s="52"/>
      <c r="D1" s="52"/>
      <c r="E1" s="52"/>
      <c r="F1" s="52"/>
      <c r="G1" s="52"/>
    </row>
    <row r="2" spans="1:8">
      <c r="A2" s="52" t="s">
        <v>5</v>
      </c>
      <c r="B2" s="52"/>
      <c r="C2" s="52"/>
      <c r="D2" s="52"/>
      <c r="E2" s="52"/>
      <c r="F2" s="52"/>
      <c r="G2" s="52"/>
    </row>
    <row r="3" spans="1:8">
      <c r="A3" s="52" t="s">
        <v>66</v>
      </c>
      <c r="B3" s="52"/>
      <c r="C3" s="52"/>
      <c r="D3" s="52"/>
      <c r="E3" s="52"/>
      <c r="F3" s="52"/>
      <c r="G3" s="52"/>
    </row>
    <row r="4" spans="1:8">
      <c r="A4" s="52" t="s">
        <v>100</v>
      </c>
      <c r="B4" s="52"/>
      <c r="C4" s="52"/>
      <c r="D4" s="52"/>
      <c r="E4" s="52"/>
      <c r="F4" s="52"/>
      <c r="G4" s="52"/>
      <c r="H4" s="1">
        <v>12</v>
      </c>
    </row>
    <row r="5" spans="1:8" ht="11.25" customHeight="1"/>
    <row r="6" spans="1:8">
      <c r="A6" s="1" t="s">
        <v>6</v>
      </c>
      <c r="C6" s="2">
        <f>D7+D8</f>
        <v>6041.3</v>
      </c>
      <c r="D6" s="1" t="s">
        <v>2</v>
      </c>
    </row>
    <row r="7" spans="1:8">
      <c r="A7" s="1" t="s">
        <v>67</v>
      </c>
      <c r="B7" s="1" t="s">
        <v>68</v>
      </c>
      <c r="C7" s="2"/>
      <c r="D7" s="1">
        <v>5991.3</v>
      </c>
      <c r="E7" s="1" t="s">
        <v>2</v>
      </c>
    </row>
    <row r="8" spans="1:8">
      <c r="B8" s="1" t="s">
        <v>69</v>
      </c>
      <c r="C8" s="2"/>
      <c r="D8" s="1">
        <v>50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8</v>
      </c>
    </row>
    <row r="11" spans="1:8">
      <c r="A11" s="1" t="s">
        <v>72</v>
      </c>
      <c r="C11" s="1">
        <v>129</v>
      </c>
    </row>
    <row r="12" spans="1:8" ht="19.5" customHeight="1">
      <c r="A12" s="1" t="s">
        <v>73</v>
      </c>
      <c r="E12" s="1">
        <v>520.9</v>
      </c>
      <c r="F12" s="1" t="s">
        <v>2</v>
      </c>
    </row>
    <row r="13" spans="1:8">
      <c r="A13" s="1" t="s">
        <v>74</v>
      </c>
      <c r="B13" s="1">
        <v>1648.3</v>
      </c>
      <c r="C13" s="1" t="s">
        <v>2</v>
      </c>
    </row>
    <row r="14" spans="1:8">
      <c r="A14" s="1" t="s">
        <v>75</v>
      </c>
      <c r="D14" s="1">
        <v>4500</v>
      </c>
      <c r="E14" s="1" t="s">
        <v>2</v>
      </c>
    </row>
    <row r="16" spans="1:8">
      <c r="A16" s="1" t="s">
        <v>76</v>
      </c>
    </row>
    <row r="17" spans="1:6">
      <c r="A17" s="54" t="s">
        <v>77</v>
      </c>
      <c r="B17" s="54"/>
      <c r="C17" s="54"/>
      <c r="D17" s="54"/>
      <c r="E17" s="54" t="s">
        <v>78</v>
      </c>
      <c r="F17" s="54"/>
    </row>
    <row r="18" spans="1:6">
      <c r="A18" s="55" t="s">
        <v>79</v>
      </c>
      <c r="B18" s="55"/>
      <c r="C18" s="55"/>
      <c r="D18" s="55"/>
      <c r="E18" s="54" t="s">
        <v>93</v>
      </c>
      <c r="F18" s="54"/>
    </row>
    <row r="19" spans="1:6">
      <c r="A19" s="55" t="s">
        <v>80</v>
      </c>
      <c r="B19" s="55"/>
      <c r="C19" s="55"/>
      <c r="D19" s="55"/>
      <c r="E19" s="54" t="s">
        <v>92</v>
      </c>
      <c r="F19" s="54"/>
    </row>
    <row r="20" spans="1:6">
      <c r="A20" s="55" t="s">
        <v>81</v>
      </c>
      <c r="B20" s="55"/>
      <c r="C20" s="55"/>
      <c r="D20" s="55"/>
      <c r="E20" s="54" t="s">
        <v>91</v>
      </c>
      <c r="F20" s="54"/>
    </row>
    <row r="22" spans="1:6">
      <c r="A22" s="1" t="s">
        <v>82</v>
      </c>
    </row>
    <row r="23" spans="1:6" ht="31.5" customHeight="1">
      <c r="A23" s="53" t="s">
        <v>83</v>
      </c>
      <c r="B23" s="53"/>
      <c r="C23" s="53" t="s">
        <v>84</v>
      </c>
      <c r="D23" s="53"/>
      <c r="E23" s="53" t="s">
        <v>85</v>
      </c>
      <c r="F23" s="53"/>
    </row>
    <row r="24" spans="1:6">
      <c r="A24" s="12" t="s">
        <v>86</v>
      </c>
      <c r="B24" s="12"/>
      <c r="C24" s="54">
        <v>123</v>
      </c>
      <c r="D24" s="54"/>
      <c r="E24" s="54">
        <v>123</v>
      </c>
      <c r="F24" s="54"/>
    </row>
    <row r="25" spans="1:6">
      <c r="A25" s="12" t="s">
        <v>87</v>
      </c>
      <c r="B25" s="12"/>
      <c r="C25" s="54">
        <v>84</v>
      </c>
      <c r="D25" s="54"/>
      <c r="E25" s="54">
        <v>88</v>
      </c>
      <c r="F25" s="54"/>
    </row>
    <row r="27" spans="1:6">
      <c r="A27" s="1" t="s">
        <v>88</v>
      </c>
      <c r="C27" s="13" t="s">
        <v>157</v>
      </c>
    </row>
    <row r="29" spans="1:6">
      <c r="A29" s="1" t="s">
        <v>89</v>
      </c>
    </row>
    <row r="30" spans="1:6">
      <c r="B30" s="1" t="s">
        <v>158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159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5" spans="1:10" ht="27" customHeight="1">
      <c r="A35" s="1" t="s">
        <v>1</v>
      </c>
    </row>
    <row r="36" spans="1:10" ht="98.25" customHeight="1">
      <c r="A36" s="14" t="s">
        <v>3</v>
      </c>
      <c r="B36" s="31" t="s">
        <v>160</v>
      </c>
      <c r="C36" s="31" t="s">
        <v>161</v>
      </c>
      <c r="D36" s="17" t="s">
        <v>94</v>
      </c>
      <c r="E36" s="16" t="s">
        <v>4</v>
      </c>
      <c r="F36" s="32" t="s">
        <v>164</v>
      </c>
      <c r="G36" s="32" t="s">
        <v>165</v>
      </c>
      <c r="H36" s="15"/>
      <c r="I36" s="15"/>
      <c r="J36" s="15"/>
    </row>
    <row r="37" spans="1:10">
      <c r="A37" s="56" t="s">
        <v>34</v>
      </c>
      <c r="B37" s="4">
        <f>D37/C37</f>
        <v>98935.293159609122</v>
      </c>
      <c r="C37" s="5">
        <v>3.07</v>
      </c>
      <c r="D37" s="18">
        <v>303731.34999999998</v>
      </c>
      <c r="E37" s="5">
        <v>-1702.07</v>
      </c>
      <c r="F37" s="58">
        <v>608294.89</v>
      </c>
      <c r="G37" s="59">
        <f>D37+D38+E37+E38-F37</f>
        <v>14381.030000000028</v>
      </c>
    </row>
    <row r="38" spans="1:10">
      <c r="A38" s="57"/>
      <c r="B38" s="4">
        <f>D38/C38</f>
        <v>97330.770149253731</v>
      </c>
      <c r="C38" s="5">
        <v>3.35</v>
      </c>
      <c r="D38" s="18">
        <v>326058.08</v>
      </c>
      <c r="E38" s="5">
        <v>-5411.44</v>
      </c>
      <c r="F38" s="58"/>
      <c r="G38" s="60"/>
    </row>
    <row r="39" spans="1:10">
      <c r="A39" s="56" t="s">
        <v>35</v>
      </c>
      <c r="B39" s="4">
        <f t="shared" ref="B39:B44" si="0">D39/C39</f>
        <v>501.05499638723745</v>
      </c>
      <c r="C39" s="5">
        <v>1577.74</v>
      </c>
      <c r="D39" s="18">
        <v>790534.51</v>
      </c>
      <c r="E39" s="5">
        <v>-8172.38</v>
      </c>
      <c r="F39" s="58">
        <v>1215410.27</v>
      </c>
      <c r="G39" s="59">
        <f t="shared" ref="G39" si="1">D39+D40+E39+E40-F39</f>
        <v>36521.120000000112</v>
      </c>
    </row>
    <row r="40" spans="1:10">
      <c r="A40" s="57"/>
      <c r="B40" s="4">
        <f t="shared" si="0"/>
        <v>267.40389401092239</v>
      </c>
      <c r="C40" s="5">
        <v>1756.03</v>
      </c>
      <c r="D40" s="18">
        <v>469569.26</v>
      </c>
      <c r="E40" s="5"/>
      <c r="F40" s="58"/>
      <c r="G40" s="60"/>
    </row>
    <row r="41" spans="1:10" ht="16.5" customHeight="1">
      <c r="A41" s="56" t="s">
        <v>95</v>
      </c>
      <c r="B41" s="4">
        <f t="shared" si="0"/>
        <v>8101.0403458213241</v>
      </c>
      <c r="C41" s="5">
        <v>17.350000000000001</v>
      </c>
      <c r="D41" s="18">
        <v>140553.04999999999</v>
      </c>
      <c r="E41" s="5">
        <v>-4869.05</v>
      </c>
      <c r="F41" s="58">
        <v>284592.40000000002</v>
      </c>
      <c r="G41" s="59">
        <f t="shared" ref="G41" si="2">D41+D42+E41+E42-F41</f>
        <v>742.28999999997905</v>
      </c>
    </row>
    <row r="42" spans="1:10">
      <c r="A42" s="57"/>
      <c r="B42" s="4">
        <f t="shared" si="0"/>
        <v>7856.8687078360135</v>
      </c>
      <c r="C42" s="5">
        <v>19.27</v>
      </c>
      <c r="D42" s="18">
        <v>151401.85999999999</v>
      </c>
      <c r="E42" s="5">
        <v>-1751.17</v>
      </c>
      <c r="F42" s="58"/>
      <c r="G42" s="60"/>
    </row>
    <row r="43" spans="1:10" ht="16.5" customHeight="1">
      <c r="A43" s="56" t="s">
        <v>96</v>
      </c>
      <c r="B43" s="4">
        <f t="shared" si="0"/>
        <v>7813.178785607196</v>
      </c>
      <c r="C43" s="5">
        <v>26.68</v>
      </c>
      <c r="D43" s="18">
        <v>208455.61</v>
      </c>
      <c r="E43" s="5">
        <v>-7487.37</v>
      </c>
      <c r="F43" s="58">
        <v>418900.12</v>
      </c>
      <c r="G43" s="59">
        <f t="shared" ref="G43" si="3">D43+D44+E43+E44-F43</f>
        <v>1037.25</v>
      </c>
    </row>
    <row r="44" spans="1:10">
      <c r="A44" s="57"/>
      <c r="B44" s="4">
        <f t="shared" si="0"/>
        <v>7818.1774876499649</v>
      </c>
      <c r="C44" s="5">
        <v>28.34</v>
      </c>
      <c r="D44" s="18">
        <v>221567.15</v>
      </c>
      <c r="E44" s="5">
        <v>-2598.02</v>
      </c>
      <c r="F44" s="58"/>
      <c r="G44" s="60"/>
    </row>
    <row r="45" spans="1:10">
      <c r="A45" s="3" t="s">
        <v>63</v>
      </c>
      <c r="B45" s="4"/>
      <c r="C45" s="5"/>
      <c r="D45" s="18">
        <f>SUM(D37:D44)</f>
        <v>2611870.8699999996</v>
      </c>
      <c r="E45" s="5">
        <f>SUM(E37:E44)</f>
        <v>-31991.5</v>
      </c>
      <c r="F45" s="5">
        <f t="shared" ref="F45:G45" si="4">SUM(F37:F44)</f>
        <v>2527197.6800000002</v>
      </c>
      <c r="G45" s="5">
        <f t="shared" si="4"/>
        <v>52681.690000000119</v>
      </c>
    </row>
    <row r="48" spans="1:10">
      <c r="A48" s="1" t="s">
        <v>7</v>
      </c>
    </row>
    <row r="50" spans="1:7" ht="63" customHeight="1">
      <c r="A50" s="8" t="s">
        <v>8</v>
      </c>
      <c r="B50" s="48" t="s">
        <v>9</v>
      </c>
      <c r="C50" s="43"/>
      <c r="D50" s="48" t="s">
        <v>10</v>
      </c>
      <c r="E50" s="43"/>
      <c r="F50" s="48" t="s">
        <v>11</v>
      </c>
      <c r="G50" s="43"/>
    </row>
    <row r="51" spans="1:7" ht="33" customHeight="1">
      <c r="A51" s="8">
        <v>1</v>
      </c>
      <c r="B51" s="51" t="s">
        <v>98</v>
      </c>
      <c r="C51" s="51"/>
      <c r="D51" s="49" t="s">
        <v>12</v>
      </c>
      <c r="E51" s="49"/>
      <c r="F51" s="50">
        <f>0.58*D7*H4</f>
        <v>41699.447999999997</v>
      </c>
      <c r="G51" s="50"/>
    </row>
    <row r="52" spans="1:7" ht="31.5" customHeight="1">
      <c r="A52" s="8">
        <v>2</v>
      </c>
      <c r="B52" s="51" t="s">
        <v>13</v>
      </c>
      <c r="C52" s="51"/>
      <c r="D52" s="49" t="s">
        <v>12</v>
      </c>
      <c r="E52" s="49"/>
      <c r="F52" s="50">
        <f>1.82*D7*H4</f>
        <v>130849.99200000001</v>
      </c>
      <c r="G52" s="50"/>
    </row>
    <row r="53" spans="1:7" ht="17.25" customHeight="1">
      <c r="A53" s="11">
        <v>3</v>
      </c>
      <c r="B53" s="51" t="s">
        <v>14</v>
      </c>
      <c r="C53" s="51"/>
      <c r="D53" s="49" t="s">
        <v>15</v>
      </c>
      <c r="E53" s="49"/>
      <c r="F53" s="50">
        <f>0.17*D7*H4</f>
        <v>12222.252</v>
      </c>
      <c r="G53" s="50"/>
    </row>
    <row r="54" spans="1:7" ht="60.75" customHeight="1">
      <c r="A54" s="11">
        <v>4</v>
      </c>
      <c r="B54" s="51" t="s">
        <v>16</v>
      </c>
      <c r="C54" s="51"/>
      <c r="D54" s="48" t="s">
        <v>99</v>
      </c>
      <c r="E54" s="43"/>
      <c r="F54" s="50">
        <f>0.84*C6*H4</f>
        <v>60896.304000000004</v>
      </c>
      <c r="G54" s="50"/>
    </row>
    <row r="55" spans="1:7" ht="45" customHeight="1">
      <c r="A55" s="11">
        <v>5</v>
      </c>
      <c r="B55" s="51" t="s">
        <v>17</v>
      </c>
      <c r="C55" s="51"/>
      <c r="D55" s="49" t="s">
        <v>18</v>
      </c>
      <c r="E55" s="49"/>
      <c r="F55" s="50">
        <f>1.37*C6*H4</f>
        <v>99318.972000000009</v>
      </c>
      <c r="G55" s="50"/>
    </row>
    <row r="56" spans="1:7" ht="31.5" customHeight="1">
      <c r="A56" s="8"/>
      <c r="B56" s="51" t="s">
        <v>19</v>
      </c>
      <c r="C56" s="51"/>
      <c r="D56" s="49"/>
      <c r="E56" s="49"/>
      <c r="F56" s="50">
        <f>SUM(F51:G55)</f>
        <v>344986.96799999999</v>
      </c>
      <c r="G56" s="50"/>
    </row>
    <row r="58" spans="1:7">
      <c r="A58" s="1" t="s">
        <v>20</v>
      </c>
    </row>
    <row r="60" spans="1:7" ht="46.5" customHeight="1">
      <c r="A60" s="8" t="s">
        <v>8</v>
      </c>
      <c r="B60" s="49" t="s">
        <v>21</v>
      </c>
      <c r="C60" s="49"/>
      <c r="D60" s="48" t="s">
        <v>22</v>
      </c>
      <c r="E60" s="43"/>
      <c r="F60" s="48" t="s">
        <v>23</v>
      </c>
      <c r="G60" s="43"/>
    </row>
    <row r="61" spans="1:7" ht="30.75" customHeight="1">
      <c r="A61" s="8">
        <v>1</v>
      </c>
      <c r="B61" s="33" t="s">
        <v>101</v>
      </c>
      <c r="C61" s="33"/>
      <c r="D61" s="34" t="s">
        <v>102</v>
      </c>
      <c r="E61" s="34"/>
      <c r="F61" s="35">
        <v>520.66</v>
      </c>
      <c r="G61" s="36"/>
    </row>
    <row r="62" spans="1:7" ht="33" customHeight="1">
      <c r="A62" s="10">
        <v>2</v>
      </c>
      <c r="B62" s="33" t="s">
        <v>103</v>
      </c>
      <c r="C62" s="33"/>
      <c r="D62" s="34" t="s">
        <v>102</v>
      </c>
      <c r="E62" s="34"/>
      <c r="F62" s="35">
        <v>526.24</v>
      </c>
      <c r="G62" s="36"/>
    </row>
    <row r="63" spans="1:7" ht="39.75" customHeight="1">
      <c r="A63" s="19">
        <v>3</v>
      </c>
      <c r="B63" s="33" t="s">
        <v>104</v>
      </c>
      <c r="C63" s="33"/>
      <c r="D63" s="34" t="s">
        <v>102</v>
      </c>
      <c r="E63" s="34"/>
      <c r="F63" s="35">
        <v>453.36</v>
      </c>
      <c r="G63" s="36"/>
    </row>
    <row r="64" spans="1:7">
      <c r="A64" s="19">
        <v>4</v>
      </c>
      <c r="B64" s="33" t="s">
        <v>105</v>
      </c>
      <c r="C64" s="33"/>
      <c r="D64" s="34" t="s">
        <v>102</v>
      </c>
      <c r="E64" s="34"/>
      <c r="F64" s="35">
        <v>1081.6400000000001</v>
      </c>
      <c r="G64" s="36"/>
    </row>
    <row r="65" spans="1:7" ht="81" customHeight="1">
      <c r="A65" s="19">
        <v>5</v>
      </c>
      <c r="B65" s="33" t="s">
        <v>106</v>
      </c>
      <c r="C65" s="33"/>
      <c r="D65" s="34" t="s">
        <v>107</v>
      </c>
      <c r="E65" s="34"/>
      <c r="F65" s="35">
        <v>8170.45</v>
      </c>
      <c r="G65" s="36"/>
    </row>
    <row r="66" spans="1:7" ht="63.75" customHeight="1">
      <c r="A66" s="19">
        <v>6</v>
      </c>
      <c r="B66" s="37" t="s">
        <v>108</v>
      </c>
      <c r="C66" s="38"/>
      <c r="D66" s="39" t="s">
        <v>107</v>
      </c>
      <c r="E66" s="40"/>
      <c r="F66" s="35">
        <v>1542.68</v>
      </c>
      <c r="G66" s="36"/>
    </row>
    <row r="67" spans="1:7">
      <c r="A67" s="19">
        <v>7</v>
      </c>
      <c r="B67" s="33" t="s">
        <v>109</v>
      </c>
      <c r="C67" s="33"/>
      <c r="D67" s="34" t="s">
        <v>110</v>
      </c>
      <c r="E67" s="34"/>
      <c r="F67" s="35">
        <v>567</v>
      </c>
      <c r="G67" s="36"/>
    </row>
    <row r="68" spans="1:7" ht="33.75" customHeight="1">
      <c r="A68" s="19">
        <v>8</v>
      </c>
      <c r="B68" s="33" t="s">
        <v>111</v>
      </c>
      <c r="C68" s="33"/>
      <c r="D68" s="34" t="s">
        <v>110</v>
      </c>
      <c r="E68" s="34"/>
      <c r="F68" s="35">
        <v>4749</v>
      </c>
      <c r="G68" s="36"/>
    </row>
    <row r="69" spans="1:7" ht="33.75" customHeight="1">
      <c r="A69" s="19">
        <v>9</v>
      </c>
      <c r="B69" s="33" t="s">
        <v>112</v>
      </c>
      <c r="C69" s="33"/>
      <c r="D69" s="34" t="s">
        <v>110</v>
      </c>
      <c r="E69" s="34"/>
      <c r="F69" s="35">
        <v>575.21</v>
      </c>
      <c r="G69" s="36"/>
    </row>
    <row r="70" spans="1:7" ht="35.25" customHeight="1">
      <c r="A70" s="19">
        <v>10</v>
      </c>
      <c r="B70" s="33" t="s">
        <v>113</v>
      </c>
      <c r="C70" s="33"/>
      <c r="D70" s="34" t="s">
        <v>114</v>
      </c>
      <c r="E70" s="34"/>
      <c r="F70" s="35">
        <v>3244.1</v>
      </c>
      <c r="G70" s="36"/>
    </row>
    <row r="71" spans="1:7" ht="34.5" customHeight="1">
      <c r="A71" s="19">
        <v>11</v>
      </c>
      <c r="B71" s="33" t="s">
        <v>115</v>
      </c>
      <c r="C71" s="33"/>
      <c r="D71" s="34" t="s">
        <v>114</v>
      </c>
      <c r="E71" s="34"/>
      <c r="F71" s="35">
        <v>3398.98</v>
      </c>
      <c r="G71" s="36"/>
    </row>
    <row r="72" spans="1:7" ht="33" customHeight="1">
      <c r="A72" s="19">
        <v>12</v>
      </c>
      <c r="B72" s="33" t="s">
        <v>116</v>
      </c>
      <c r="C72" s="33"/>
      <c r="D72" s="34" t="s">
        <v>117</v>
      </c>
      <c r="E72" s="34"/>
      <c r="F72" s="35">
        <v>3704</v>
      </c>
      <c r="G72" s="36"/>
    </row>
    <row r="73" spans="1:7" ht="37.5" customHeight="1">
      <c r="A73" s="19">
        <v>13</v>
      </c>
      <c r="B73" s="33" t="s">
        <v>118</v>
      </c>
      <c r="C73" s="33"/>
      <c r="D73" s="34" t="s">
        <v>117</v>
      </c>
      <c r="E73" s="34"/>
      <c r="F73" s="35">
        <v>5440.69</v>
      </c>
      <c r="G73" s="36"/>
    </row>
    <row r="74" spans="1:7" ht="37.5" customHeight="1">
      <c r="A74" s="19">
        <v>14</v>
      </c>
      <c r="B74" s="33" t="s">
        <v>119</v>
      </c>
      <c r="C74" s="33"/>
      <c r="D74" s="34" t="s">
        <v>117</v>
      </c>
      <c r="E74" s="34"/>
      <c r="F74" s="35">
        <v>3758.64</v>
      </c>
      <c r="G74" s="36"/>
    </row>
    <row r="75" spans="1:7" ht="66" customHeight="1">
      <c r="A75" s="19">
        <v>15</v>
      </c>
      <c r="B75" s="33" t="s">
        <v>120</v>
      </c>
      <c r="C75" s="33"/>
      <c r="D75" s="34" t="s">
        <v>117</v>
      </c>
      <c r="E75" s="34"/>
      <c r="F75" s="35">
        <v>4694.13</v>
      </c>
      <c r="G75" s="36"/>
    </row>
    <row r="76" spans="1:7" ht="36.75" customHeight="1">
      <c r="A76" s="19">
        <v>16</v>
      </c>
      <c r="B76" s="33" t="s">
        <v>121</v>
      </c>
      <c r="C76" s="33"/>
      <c r="D76" s="34" t="s">
        <v>117</v>
      </c>
      <c r="E76" s="34"/>
      <c r="F76" s="35">
        <v>2148.6</v>
      </c>
      <c r="G76" s="36"/>
    </row>
    <row r="77" spans="1:7" ht="41.25" customHeight="1">
      <c r="A77" s="19">
        <v>17</v>
      </c>
      <c r="B77" s="33" t="s">
        <v>122</v>
      </c>
      <c r="C77" s="33"/>
      <c r="D77" s="34" t="s">
        <v>123</v>
      </c>
      <c r="E77" s="34"/>
      <c r="F77" s="35">
        <v>8069</v>
      </c>
      <c r="G77" s="36"/>
    </row>
    <row r="78" spans="1:7">
      <c r="A78" s="19">
        <v>18</v>
      </c>
      <c r="B78" s="33" t="s">
        <v>124</v>
      </c>
      <c r="C78" s="33"/>
      <c r="D78" s="34" t="s">
        <v>123</v>
      </c>
      <c r="E78" s="34"/>
      <c r="F78" s="35">
        <v>188659</v>
      </c>
      <c r="G78" s="36"/>
    </row>
    <row r="79" spans="1:7" ht="36" customHeight="1">
      <c r="A79" s="19">
        <v>19</v>
      </c>
      <c r="B79" s="33" t="s">
        <v>125</v>
      </c>
      <c r="C79" s="33"/>
      <c r="D79" s="34" t="s">
        <v>123</v>
      </c>
      <c r="E79" s="34"/>
      <c r="F79" s="35">
        <v>1359</v>
      </c>
      <c r="G79" s="36"/>
    </row>
    <row r="80" spans="1:7">
      <c r="A80" s="19">
        <v>20</v>
      </c>
      <c r="B80" s="33" t="s">
        <v>126</v>
      </c>
      <c r="C80" s="33"/>
      <c r="D80" s="34" t="s">
        <v>123</v>
      </c>
      <c r="E80" s="34"/>
      <c r="F80" s="35">
        <v>2520</v>
      </c>
      <c r="G80" s="36"/>
    </row>
    <row r="81" spans="1:7" ht="33" customHeight="1">
      <c r="A81" s="19">
        <v>21</v>
      </c>
      <c r="B81" s="33" t="s">
        <v>127</v>
      </c>
      <c r="C81" s="33"/>
      <c r="D81" s="34" t="s">
        <v>123</v>
      </c>
      <c r="E81" s="34"/>
      <c r="F81" s="35">
        <v>203017</v>
      </c>
      <c r="G81" s="36"/>
    </row>
    <row r="82" spans="1:7" ht="38.25" customHeight="1">
      <c r="A82" s="19">
        <v>22</v>
      </c>
      <c r="B82" s="33" t="s">
        <v>128</v>
      </c>
      <c r="C82" s="33"/>
      <c r="D82" s="34" t="s">
        <v>123</v>
      </c>
      <c r="E82" s="34"/>
      <c r="F82" s="35">
        <v>8874</v>
      </c>
      <c r="G82" s="36"/>
    </row>
    <row r="83" spans="1:7" ht="33" customHeight="1">
      <c r="A83" s="19">
        <v>23</v>
      </c>
      <c r="B83" s="33" t="s">
        <v>129</v>
      </c>
      <c r="C83" s="33"/>
      <c r="D83" s="34" t="s">
        <v>123</v>
      </c>
      <c r="E83" s="34"/>
      <c r="F83" s="35">
        <v>1673.05</v>
      </c>
      <c r="G83" s="36"/>
    </row>
    <row r="84" spans="1:7" ht="51" customHeight="1">
      <c r="A84" s="19">
        <v>24</v>
      </c>
      <c r="B84" s="33" t="s">
        <v>130</v>
      </c>
      <c r="C84" s="33"/>
      <c r="D84" s="34" t="s">
        <v>123</v>
      </c>
      <c r="E84" s="34"/>
      <c r="F84" s="35">
        <v>3151.2</v>
      </c>
      <c r="G84" s="36"/>
    </row>
    <row r="85" spans="1:7" ht="33.75" customHeight="1">
      <c r="A85" s="19">
        <v>25</v>
      </c>
      <c r="B85" s="37" t="s">
        <v>131</v>
      </c>
      <c r="C85" s="38"/>
      <c r="D85" s="39" t="s">
        <v>123</v>
      </c>
      <c r="E85" s="40"/>
      <c r="F85" s="35">
        <v>511.33</v>
      </c>
      <c r="G85" s="36"/>
    </row>
    <row r="86" spans="1:7" ht="36" customHeight="1">
      <c r="A86" s="19">
        <v>26</v>
      </c>
      <c r="B86" s="37" t="s">
        <v>132</v>
      </c>
      <c r="C86" s="38"/>
      <c r="D86" s="39" t="s">
        <v>123</v>
      </c>
      <c r="E86" s="40"/>
      <c r="F86" s="35">
        <v>1138.6099999999999</v>
      </c>
      <c r="G86" s="36"/>
    </row>
    <row r="87" spans="1:7" ht="31.5" customHeight="1">
      <c r="A87" s="19">
        <v>27</v>
      </c>
      <c r="B87" s="33" t="s">
        <v>133</v>
      </c>
      <c r="C87" s="33"/>
      <c r="D87" s="34" t="s">
        <v>123</v>
      </c>
      <c r="E87" s="34"/>
      <c r="F87" s="35">
        <v>1117.8</v>
      </c>
      <c r="G87" s="36"/>
    </row>
    <row r="88" spans="1:7">
      <c r="A88" s="19">
        <v>28</v>
      </c>
      <c r="B88" s="33" t="s">
        <v>134</v>
      </c>
      <c r="C88" s="33"/>
      <c r="D88" s="34" t="s">
        <v>123</v>
      </c>
      <c r="E88" s="34"/>
      <c r="F88" s="35">
        <v>453.36</v>
      </c>
      <c r="G88" s="36"/>
    </row>
    <row r="89" spans="1:7">
      <c r="A89" s="19">
        <v>29</v>
      </c>
      <c r="B89" s="33" t="s">
        <v>134</v>
      </c>
      <c r="C89" s="33"/>
      <c r="D89" s="34" t="s">
        <v>123</v>
      </c>
      <c r="E89" s="34"/>
      <c r="F89" s="35">
        <v>906.72</v>
      </c>
      <c r="G89" s="36"/>
    </row>
    <row r="90" spans="1:7" ht="31.5" customHeight="1">
      <c r="A90" s="19">
        <v>30</v>
      </c>
      <c r="B90" s="33" t="s">
        <v>135</v>
      </c>
      <c r="C90" s="33"/>
      <c r="D90" s="34" t="s">
        <v>123</v>
      </c>
      <c r="E90" s="34"/>
      <c r="F90" s="35">
        <v>699.79</v>
      </c>
      <c r="G90" s="36"/>
    </row>
    <row r="91" spans="1:7" ht="54.75" customHeight="1">
      <c r="A91" s="19">
        <v>31</v>
      </c>
      <c r="B91" s="33" t="s">
        <v>136</v>
      </c>
      <c r="C91" s="33"/>
      <c r="D91" s="34" t="s">
        <v>123</v>
      </c>
      <c r="E91" s="34"/>
      <c r="F91" s="35">
        <v>1998.67</v>
      </c>
      <c r="G91" s="36"/>
    </row>
    <row r="92" spans="1:7" ht="30.75" customHeight="1">
      <c r="A92" s="19">
        <v>32</v>
      </c>
      <c r="B92" s="33" t="s">
        <v>137</v>
      </c>
      <c r="C92" s="33"/>
      <c r="D92" s="34" t="s">
        <v>123</v>
      </c>
      <c r="E92" s="34"/>
      <c r="F92" s="35">
        <v>4738.4799999999996</v>
      </c>
      <c r="G92" s="36"/>
    </row>
    <row r="93" spans="1:7" ht="36.75" customHeight="1">
      <c r="A93" s="19">
        <v>33</v>
      </c>
      <c r="B93" s="33" t="s">
        <v>138</v>
      </c>
      <c r="C93" s="33"/>
      <c r="D93" s="34" t="s">
        <v>139</v>
      </c>
      <c r="E93" s="34"/>
      <c r="F93" s="35">
        <v>1805.33</v>
      </c>
      <c r="G93" s="36"/>
    </row>
    <row r="94" spans="1:7">
      <c r="A94" s="19">
        <v>34</v>
      </c>
      <c r="B94" s="33" t="s">
        <v>134</v>
      </c>
      <c r="C94" s="33"/>
      <c r="D94" s="34" t="s">
        <v>139</v>
      </c>
      <c r="E94" s="34"/>
      <c r="F94" s="35">
        <v>906.72</v>
      </c>
      <c r="G94" s="36"/>
    </row>
    <row r="95" spans="1:7" ht="31.5" customHeight="1">
      <c r="A95" s="19">
        <v>35</v>
      </c>
      <c r="B95" s="33" t="s">
        <v>140</v>
      </c>
      <c r="C95" s="33"/>
      <c r="D95" s="34" t="s">
        <v>139</v>
      </c>
      <c r="E95" s="34"/>
      <c r="F95" s="35">
        <v>979.55</v>
      </c>
      <c r="G95" s="36"/>
    </row>
    <row r="96" spans="1:7" ht="34.5" customHeight="1">
      <c r="A96" s="19">
        <v>36</v>
      </c>
      <c r="B96" s="33" t="s">
        <v>141</v>
      </c>
      <c r="C96" s="33"/>
      <c r="D96" s="34" t="s">
        <v>139</v>
      </c>
      <c r="E96" s="34"/>
      <c r="F96" s="35">
        <v>471.79</v>
      </c>
      <c r="G96" s="36"/>
    </row>
    <row r="97" spans="1:7" ht="33" customHeight="1">
      <c r="A97" s="19">
        <v>37</v>
      </c>
      <c r="B97" s="33" t="s">
        <v>142</v>
      </c>
      <c r="C97" s="33"/>
      <c r="D97" s="34" t="s">
        <v>139</v>
      </c>
      <c r="E97" s="34"/>
      <c r="F97" s="35">
        <v>749.5</v>
      </c>
      <c r="G97" s="36"/>
    </row>
    <row r="98" spans="1:7" ht="37.5" customHeight="1">
      <c r="A98" s="19">
        <v>38</v>
      </c>
      <c r="B98" s="33" t="s">
        <v>143</v>
      </c>
      <c r="C98" s="33"/>
      <c r="D98" s="34" t="s">
        <v>144</v>
      </c>
      <c r="E98" s="34"/>
      <c r="F98" s="35">
        <v>2258.41</v>
      </c>
      <c r="G98" s="36"/>
    </row>
    <row r="99" spans="1:7" ht="62.25" customHeight="1">
      <c r="A99" s="20">
        <v>39</v>
      </c>
      <c r="B99" s="33" t="s">
        <v>145</v>
      </c>
      <c r="C99" s="33"/>
      <c r="D99" s="34" t="s">
        <v>144</v>
      </c>
      <c r="E99" s="34"/>
      <c r="F99" s="35">
        <v>10843.11</v>
      </c>
      <c r="G99" s="36"/>
    </row>
    <row r="100" spans="1:7" ht="35.25" customHeight="1">
      <c r="A100" s="21">
        <v>40</v>
      </c>
      <c r="B100" s="33" t="s">
        <v>133</v>
      </c>
      <c r="C100" s="33"/>
      <c r="D100" s="34" t="s">
        <v>144</v>
      </c>
      <c r="E100" s="34"/>
      <c r="F100" s="35">
        <v>1001.76</v>
      </c>
      <c r="G100" s="36"/>
    </row>
    <row r="101" spans="1:7" ht="35.25" customHeight="1">
      <c r="A101" s="22">
        <v>41</v>
      </c>
      <c r="B101" s="33" t="s">
        <v>146</v>
      </c>
      <c r="C101" s="33"/>
      <c r="D101" s="34" t="s">
        <v>144</v>
      </c>
      <c r="E101" s="34"/>
      <c r="F101" s="35">
        <v>5169.25</v>
      </c>
      <c r="G101" s="36"/>
    </row>
    <row r="102" spans="1:7" ht="54" customHeight="1">
      <c r="A102" s="23">
        <v>42</v>
      </c>
      <c r="B102" s="33" t="s">
        <v>147</v>
      </c>
      <c r="C102" s="33"/>
      <c r="D102" s="34" t="s">
        <v>148</v>
      </c>
      <c r="E102" s="34"/>
      <c r="F102" s="35">
        <v>1414.98</v>
      </c>
      <c r="G102" s="36"/>
    </row>
    <row r="103" spans="1:7">
      <c r="A103" s="24">
        <v>43</v>
      </c>
      <c r="B103" s="33" t="s">
        <v>149</v>
      </c>
      <c r="C103" s="33"/>
      <c r="D103" s="34" t="s">
        <v>148</v>
      </c>
      <c r="E103" s="34"/>
      <c r="F103" s="35">
        <v>1998.67</v>
      </c>
      <c r="G103" s="36"/>
    </row>
    <row r="104" spans="1:7" ht="36" customHeight="1">
      <c r="A104" s="25">
        <v>44</v>
      </c>
      <c r="B104" s="33" t="s">
        <v>150</v>
      </c>
      <c r="C104" s="33"/>
      <c r="D104" s="34" t="s">
        <v>151</v>
      </c>
      <c r="E104" s="34"/>
      <c r="F104" s="35">
        <v>6388.5</v>
      </c>
      <c r="G104" s="36"/>
    </row>
    <row r="105" spans="1:7" ht="36" customHeight="1">
      <c r="A105" s="26">
        <v>45</v>
      </c>
      <c r="B105" s="33" t="s">
        <v>103</v>
      </c>
      <c r="C105" s="33"/>
      <c r="D105" s="34" t="s">
        <v>151</v>
      </c>
      <c r="E105" s="34"/>
      <c r="F105" s="35">
        <v>533.57000000000005</v>
      </c>
      <c r="G105" s="36"/>
    </row>
    <row r="106" spans="1:7" ht="16.5" customHeight="1">
      <c r="A106" s="27">
        <v>46</v>
      </c>
      <c r="B106" s="33" t="s">
        <v>153</v>
      </c>
      <c r="C106" s="33"/>
      <c r="D106" s="34" t="s">
        <v>152</v>
      </c>
      <c r="E106" s="34"/>
      <c r="F106" s="35">
        <v>4293.62</v>
      </c>
      <c r="G106" s="36"/>
    </row>
    <row r="107" spans="1:7" ht="36" customHeight="1">
      <c r="A107" s="27">
        <v>47</v>
      </c>
      <c r="B107" s="33" t="s">
        <v>154</v>
      </c>
      <c r="C107" s="33"/>
      <c r="D107" s="34" t="s">
        <v>152</v>
      </c>
      <c r="E107" s="34"/>
      <c r="F107" s="35">
        <v>3049.89</v>
      </c>
      <c r="G107" s="36"/>
    </row>
    <row r="108" spans="1:7" ht="36" customHeight="1">
      <c r="A108" s="28">
        <v>48</v>
      </c>
      <c r="B108" s="33" t="s">
        <v>155</v>
      </c>
      <c r="C108" s="33"/>
      <c r="D108" s="34" t="s">
        <v>152</v>
      </c>
      <c r="E108" s="34"/>
      <c r="F108" s="35">
        <v>749.5</v>
      </c>
      <c r="G108" s="36"/>
    </row>
    <row r="109" spans="1:7" ht="55.5" customHeight="1">
      <c r="A109" s="29">
        <v>49</v>
      </c>
      <c r="B109" s="33" t="s">
        <v>156</v>
      </c>
      <c r="C109" s="33"/>
      <c r="D109" s="34" t="s">
        <v>152</v>
      </c>
      <c r="E109" s="34"/>
      <c r="F109" s="35">
        <v>1097</v>
      </c>
      <c r="G109" s="36"/>
    </row>
    <row r="110" spans="1:7" ht="33.75" customHeight="1">
      <c r="A110" s="8"/>
      <c r="B110" s="46" t="s">
        <v>65</v>
      </c>
      <c r="C110" s="47"/>
      <c r="D110" s="48"/>
      <c r="E110" s="43"/>
      <c r="F110" s="42">
        <f>SUM(F61:G109)</f>
        <v>517173.5399999998</v>
      </c>
      <c r="G110" s="43"/>
    </row>
    <row r="112" spans="1:7">
      <c r="A112" s="1" t="s">
        <v>24</v>
      </c>
      <c r="D112" s="6">
        <f>3.94*H4*C6</f>
        <v>285632.66399999999</v>
      </c>
      <c r="E112" s="1" t="s">
        <v>25</v>
      </c>
    </row>
    <row r="113" spans="1:7">
      <c r="A113" s="1" t="s">
        <v>26</v>
      </c>
      <c r="D113" s="6">
        <f>487732.3*5.3%+(H4-7)*D7*1.25</f>
        <v>63295.436900000001</v>
      </c>
      <c r="E113" s="1" t="s">
        <v>25</v>
      </c>
    </row>
    <row r="115" spans="1:7">
      <c r="A115" s="1" t="s">
        <v>38</v>
      </c>
    </row>
    <row r="116" spans="1:7">
      <c r="A116" s="1" t="s">
        <v>162</v>
      </c>
    </row>
    <row r="117" spans="1:7">
      <c r="B117" s="1" t="s">
        <v>37</v>
      </c>
      <c r="F117" s="6">
        <v>876715.18</v>
      </c>
      <c r="G117" s="1" t="s">
        <v>25</v>
      </c>
    </row>
    <row r="118" spans="1:7">
      <c r="F118" s="6"/>
    </row>
    <row r="119" spans="1:7">
      <c r="A119" s="1" t="s">
        <v>163</v>
      </c>
    </row>
    <row r="120" spans="1:7">
      <c r="B120" s="1" t="s">
        <v>36</v>
      </c>
      <c r="F120" s="6">
        <f>F56+F110+D112</f>
        <v>1147793.1719999998</v>
      </c>
      <c r="G120" s="1" t="s">
        <v>25</v>
      </c>
    </row>
    <row r="122" spans="1:7">
      <c r="A122" s="1" t="s">
        <v>166</v>
      </c>
      <c r="F122" s="6"/>
    </row>
    <row r="123" spans="1:7">
      <c r="B123" s="1" t="s">
        <v>167</v>
      </c>
      <c r="F123" s="6">
        <v>37178.71</v>
      </c>
      <c r="G123" s="1" t="s">
        <v>25</v>
      </c>
    </row>
    <row r="124" spans="1:7">
      <c r="A124" s="1" t="s">
        <v>27</v>
      </c>
    </row>
    <row r="126" spans="1:7" ht="63.75">
      <c r="A126" s="7" t="s">
        <v>28</v>
      </c>
      <c r="B126" s="44" t="s">
        <v>29</v>
      </c>
      <c r="C126" s="44"/>
      <c r="D126" s="7" t="s">
        <v>30</v>
      </c>
      <c r="E126" s="44" t="s">
        <v>31</v>
      </c>
      <c r="F126" s="44"/>
      <c r="G126" s="7" t="s">
        <v>32</v>
      </c>
    </row>
    <row r="127" spans="1:7" ht="29.25" customHeight="1">
      <c r="A127" s="45" t="s">
        <v>33</v>
      </c>
      <c r="B127" s="41" t="s">
        <v>51</v>
      </c>
      <c r="C127" s="41"/>
      <c r="D127" s="9">
        <v>17</v>
      </c>
      <c r="E127" s="41" t="s">
        <v>53</v>
      </c>
      <c r="F127" s="41"/>
      <c r="G127" s="30">
        <v>17</v>
      </c>
    </row>
    <row r="128" spans="1:7" ht="25.5" customHeight="1">
      <c r="A128" s="45"/>
      <c r="B128" s="41" t="s">
        <v>39</v>
      </c>
      <c r="C128" s="41"/>
      <c r="D128" s="9">
        <v>12</v>
      </c>
      <c r="E128" s="41" t="s">
        <v>53</v>
      </c>
      <c r="F128" s="41"/>
      <c r="G128" s="30">
        <v>12</v>
      </c>
    </row>
    <row r="129" spans="1:7" ht="25.5" customHeight="1">
      <c r="A129" s="45"/>
      <c r="B129" s="41" t="s">
        <v>40</v>
      </c>
      <c r="C129" s="41"/>
      <c r="D129" s="9">
        <v>1</v>
      </c>
      <c r="E129" s="41" t="s">
        <v>53</v>
      </c>
      <c r="F129" s="41"/>
      <c r="G129" s="30">
        <v>1</v>
      </c>
    </row>
    <row r="130" spans="1:7" ht="27.75" customHeight="1">
      <c r="A130" s="9" t="s">
        <v>41</v>
      </c>
      <c r="B130" s="41" t="s">
        <v>42</v>
      </c>
      <c r="C130" s="41"/>
      <c r="D130" s="9"/>
      <c r="E130" s="41" t="s">
        <v>54</v>
      </c>
      <c r="F130" s="41"/>
      <c r="G130" s="30"/>
    </row>
    <row r="131" spans="1:7" ht="37.5" customHeight="1">
      <c r="A131" s="45" t="s">
        <v>43</v>
      </c>
      <c r="B131" s="41" t="s">
        <v>52</v>
      </c>
      <c r="C131" s="41"/>
      <c r="D131" s="9">
        <v>4</v>
      </c>
      <c r="E131" s="41" t="s">
        <v>55</v>
      </c>
      <c r="F131" s="41"/>
      <c r="G131" s="30">
        <v>4</v>
      </c>
    </row>
    <row r="132" spans="1:7" ht="65.25" customHeight="1">
      <c r="A132" s="45"/>
      <c r="B132" s="41" t="s">
        <v>44</v>
      </c>
      <c r="C132" s="41"/>
      <c r="D132" s="9"/>
      <c r="E132" s="41" t="s">
        <v>56</v>
      </c>
      <c r="F132" s="41"/>
      <c r="G132" s="30"/>
    </row>
    <row r="133" spans="1:7" ht="29.25" customHeight="1">
      <c r="A133" s="45"/>
      <c r="B133" s="41" t="s">
        <v>48</v>
      </c>
      <c r="C133" s="41"/>
      <c r="D133" s="9">
        <v>17</v>
      </c>
      <c r="E133" s="41" t="s">
        <v>57</v>
      </c>
      <c r="F133" s="41"/>
      <c r="G133" s="30">
        <v>17</v>
      </c>
    </row>
    <row r="134" spans="1:7" ht="52.5" customHeight="1">
      <c r="A134" s="45"/>
      <c r="B134" s="41" t="s">
        <v>49</v>
      </c>
      <c r="C134" s="41"/>
      <c r="D134" s="9"/>
      <c r="E134" s="41" t="s">
        <v>58</v>
      </c>
      <c r="F134" s="41"/>
      <c r="G134" s="30"/>
    </row>
    <row r="135" spans="1:7" ht="25.5" customHeight="1">
      <c r="A135" s="45"/>
      <c r="B135" s="41" t="s">
        <v>50</v>
      </c>
      <c r="C135" s="41"/>
      <c r="D135" s="9"/>
      <c r="E135" s="41" t="s">
        <v>59</v>
      </c>
      <c r="F135" s="41"/>
      <c r="G135" s="30"/>
    </row>
    <row r="136" spans="1:7" ht="39.75" customHeight="1">
      <c r="A136" s="45"/>
      <c r="B136" s="41" t="s">
        <v>45</v>
      </c>
      <c r="C136" s="41"/>
      <c r="D136" s="9"/>
      <c r="E136" s="41" t="s">
        <v>60</v>
      </c>
      <c r="F136" s="41"/>
      <c r="G136" s="30"/>
    </row>
    <row r="137" spans="1:7" ht="26.25" customHeight="1">
      <c r="A137" s="45"/>
      <c r="B137" s="41" t="s">
        <v>46</v>
      </c>
      <c r="C137" s="41"/>
      <c r="D137" s="9">
        <v>2</v>
      </c>
      <c r="E137" s="41" t="s">
        <v>55</v>
      </c>
      <c r="F137" s="41"/>
      <c r="G137" s="30">
        <v>2</v>
      </c>
    </row>
    <row r="138" spans="1:7" ht="17.25" customHeight="1">
      <c r="A138" s="45"/>
      <c r="B138" s="41" t="s">
        <v>47</v>
      </c>
      <c r="C138" s="41"/>
      <c r="D138" s="9">
        <v>3</v>
      </c>
      <c r="E138" s="41"/>
      <c r="F138" s="41"/>
      <c r="G138" s="30">
        <v>3</v>
      </c>
    </row>
    <row r="141" spans="1:7">
      <c r="A141" s="1" t="s">
        <v>168</v>
      </c>
      <c r="F141" s="1" t="s">
        <v>61</v>
      </c>
    </row>
    <row r="143" spans="1:7">
      <c r="A143" s="1" t="s">
        <v>64</v>
      </c>
      <c r="F143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33"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F81:G81"/>
    <mergeCell ref="F82:G82"/>
    <mergeCell ref="B108:C108"/>
    <mergeCell ref="D108:E108"/>
    <mergeCell ref="F108:G108"/>
    <mergeCell ref="D91:E91"/>
    <mergeCell ref="D92:E92"/>
    <mergeCell ref="D93:E93"/>
    <mergeCell ref="D94:E94"/>
    <mergeCell ref="D87:E87"/>
    <mergeCell ref="D88:E88"/>
    <mergeCell ref="D89:E89"/>
    <mergeCell ref="D90:E90"/>
    <mergeCell ref="F93:G93"/>
    <mergeCell ref="F94:G94"/>
    <mergeCell ref="F86:G86"/>
    <mergeCell ref="F87:G87"/>
    <mergeCell ref="F88:G88"/>
    <mergeCell ref="F89:G89"/>
    <mergeCell ref="F90:G90"/>
    <mergeCell ref="F91:G91"/>
    <mergeCell ref="F92:G92"/>
    <mergeCell ref="F83:G83"/>
    <mergeCell ref="F84:G84"/>
    <mergeCell ref="D71:E71"/>
    <mergeCell ref="D72:E72"/>
    <mergeCell ref="D73:E73"/>
    <mergeCell ref="D74:E74"/>
    <mergeCell ref="D75:E75"/>
    <mergeCell ref="D76:E76"/>
    <mergeCell ref="F71:G71"/>
    <mergeCell ref="F72:G72"/>
    <mergeCell ref="F73:G73"/>
    <mergeCell ref="F74:G74"/>
    <mergeCell ref="F75:G75"/>
    <mergeCell ref="F76:G76"/>
    <mergeCell ref="F85:G85"/>
    <mergeCell ref="F77:G77"/>
    <mergeCell ref="F78:G78"/>
    <mergeCell ref="F79:G79"/>
    <mergeCell ref="F80:G80"/>
    <mergeCell ref="B53:C53"/>
    <mergeCell ref="D53:E53"/>
    <mergeCell ref="F53:G53"/>
    <mergeCell ref="B51:C51"/>
    <mergeCell ref="D51:E51"/>
    <mergeCell ref="F51:G51"/>
    <mergeCell ref="B52:C52"/>
    <mergeCell ref="D52:E52"/>
    <mergeCell ref="F52:G52"/>
    <mergeCell ref="B54:C54"/>
    <mergeCell ref="D54:E54"/>
    <mergeCell ref="F54:G54"/>
    <mergeCell ref="B55:C55"/>
    <mergeCell ref="F64:G64"/>
    <mergeCell ref="F65:G65"/>
    <mergeCell ref="B68:C68"/>
    <mergeCell ref="B69:C69"/>
    <mergeCell ref="B70:C70"/>
    <mergeCell ref="F66:G66"/>
    <mergeCell ref="D69:E69"/>
    <mergeCell ref="D70:E70"/>
    <mergeCell ref="F69:G69"/>
    <mergeCell ref="F70:G70"/>
    <mergeCell ref="E19:F19"/>
    <mergeCell ref="A20:D20"/>
    <mergeCell ref="E20:F20"/>
    <mergeCell ref="A43:A44"/>
    <mergeCell ref="F43:F44"/>
    <mergeCell ref="A37:A38"/>
    <mergeCell ref="F37:F38"/>
    <mergeCell ref="A39:A40"/>
    <mergeCell ref="F39:F40"/>
    <mergeCell ref="A41:A42"/>
    <mergeCell ref="F41:F42"/>
    <mergeCell ref="F67:G67"/>
    <mergeCell ref="F68:G68"/>
    <mergeCell ref="B67:C67"/>
    <mergeCell ref="D63:E63"/>
    <mergeCell ref="D64:E64"/>
    <mergeCell ref="D65:E65"/>
    <mergeCell ref="D66:E66"/>
    <mergeCell ref="D67:E67"/>
    <mergeCell ref="D68:E68"/>
    <mergeCell ref="A1:G1"/>
    <mergeCell ref="A2:G2"/>
    <mergeCell ref="A3:G3"/>
    <mergeCell ref="A4:G4"/>
    <mergeCell ref="B50:C50"/>
    <mergeCell ref="D50:E50"/>
    <mergeCell ref="F50:G50"/>
    <mergeCell ref="B66:C66"/>
    <mergeCell ref="G43:G44"/>
    <mergeCell ref="G37:G38"/>
    <mergeCell ref="G39:G40"/>
    <mergeCell ref="G41:G42"/>
    <mergeCell ref="A23:B23"/>
    <mergeCell ref="C23:D23"/>
    <mergeCell ref="E23:F23"/>
    <mergeCell ref="C24:D24"/>
    <mergeCell ref="E24:F24"/>
    <mergeCell ref="C25:D25"/>
    <mergeCell ref="E25:F25"/>
    <mergeCell ref="A17:D17"/>
    <mergeCell ref="E17:F17"/>
    <mergeCell ref="A18:D18"/>
    <mergeCell ref="E18:F18"/>
    <mergeCell ref="A19:D19"/>
    <mergeCell ref="B72:C72"/>
    <mergeCell ref="B73:C73"/>
    <mergeCell ref="B74:C74"/>
    <mergeCell ref="B75:C75"/>
    <mergeCell ref="B76:C76"/>
    <mergeCell ref="B71:C71"/>
    <mergeCell ref="D55:E55"/>
    <mergeCell ref="F55:G55"/>
    <mergeCell ref="B63:C63"/>
    <mergeCell ref="B64:C64"/>
    <mergeCell ref="B65:C65"/>
    <mergeCell ref="B60:C60"/>
    <mergeCell ref="D60:E60"/>
    <mergeCell ref="F60:G60"/>
    <mergeCell ref="B61:C61"/>
    <mergeCell ref="B62:C62"/>
    <mergeCell ref="B56:C56"/>
    <mergeCell ref="D56:E56"/>
    <mergeCell ref="F56:G56"/>
    <mergeCell ref="D61:E61"/>
    <mergeCell ref="D62:E62"/>
    <mergeCell ref="F61:G61"/>
    <mergeCell ref="F62:G62"/>
    <mergeCell ref="F63:G63"/>
    <mergeCell ref="A131:A138"/>
    <mergeCell ref="B131:C131"/>
    <mergeCell ref="E131:F131"/>
    <mergeCell ref="B132:C132"/>
    <mergeCell ref="E132:F132"/>
    <mergeCell ref="B133:C133"/>
    <mergeCell ref="E133:F133"/>
    <mergeCell ref="B137:C137"/>
    <mergeCell ref="E137:F137"/>
    <mergeCell ref="B138:C138"/>
    <mergeCell ref="E138:F138"/>
    <mergeCell ref="B134:C134"/>
    <mergeCell ref="E134:F134"/>
    <mergeCell ref="B135:C135"/>
    <mergeCell ref="E135:F135"/>
    <mergeCell ref="B136:C136"/>
    <mergeCell ref="E136:F136"/>
    <mergeCell ref="B130:C130"/>
    <mergeCell ref="E130:F130"/>
    <mergeCell ref="F110:G110"/>
    <mergeCell ref="B126:C126"/>
    <mergeCell ref="E126:F126"/>
    <mergeCell ref="A127:A129"/>
    <mergeCell ref="B127:C127"/>
    <mergeCell ref="E127:F127"/>
    <mergeCell ref="B128:C128"/>
    <mergeCell ref="E128:F128"/>
    <mergeCell ref="B129:C129"/>
    <mergeCell ref="E129:F129"/>
    <mergeCell ref="B110:C110"/>
    <mergeCell ref="D110:E110"/>
    <mergeCell ref="B77:C77"/>
    <mergeCell ref="B78:C78"/>
    <mergeCell ref="B79:C79"/>
    <mergeCell ref="B80:C80"/>
    <mergeCell ref="B81:C81"/>
    <mergeCell ref="B87:C87"/>
    <mergeCell ref="B88:C88"/>
    <mergeCell ref="B101:C101"/>
    <mergeCell ref="D101:E101"/>
    <mergeCell ref="B97:C97"/>
    <mergeCell ref="B98:C98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2:C82"/>
    <mergeCell ref="D98:E98"/>
    <mergeCell ref="D86:E86"/>
    <mergeCell ref="F101:G101"/>
    <mergeCell ref="B95:C95"/>
    <mergeCell ref="B96:C96"/>
    <mergeCell ref="B99:C99"/>
    <mergeCell ref="D99:E99"/>
    <mergeCell ref="F99:G99"/>
    <mergeCell ref="F95:G95"/>
    <mergeCell ref="F96:G96"/>
    <mergeCell ref="B100:C100"/>
    <mergeCell ref="D100:E100"/>
    <mergeCell ref="F100:G100"/>
    <mergeCell ref="F97:G97"/>
    <mergeCell ref="F98:G98"/>
    <mergeCell ref="D95:E95"/>
    <mergeCell ref="D96:E96"/>
    <mergeCell ref="D97:E97"/>
    <mergeCell ref="B105:C105"/>
    <mergeCell ref="D105:E105"/>
    <mergeCell ref="F105:G105"/>
    <mergeCell ref="B103:C103"/>
    <mergeCell ref="D103:E103"/>
    <mergeCell ref="F103:G103"/>
    <mergeCell ref="B102:C102"/>
    <mergeCell ref="D102:E102"/>
    <mergeCell ref="F102:G102"/>
    <mergeCell ref="B104:C104"/>
    <mergeCell ref="D104:E104"/>
    <mergeCell ref="F104:G104"/>
    <mergeCell ref="B109:C109"/>
    <mergeCell ref="D109:E109"/>
    <mergeCell ref="F109:G109"/>
    <mergeCell ref="B106:C106"/>
    <mergeCell ref="D106:E106"/>
    <mergeCell ref="F106:G106"/>
    <mergeCell ref="B107:C107"/>
    <mergeCell ref="D107:E107"/>
    <mergeCell ref="F107:G107"/>
  </mergeCells>
  <pageMargins left="0.2" right="0.19" top="0.57999999999999996" bottom="0.43" header="0.41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2016-03-14T08:27:58Z</dcterms:modified>
</cp:coreProperties>
</file>