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105" windowWidth="1506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8"/>
  <c r="F53"/>
  <c r="F51"/>
  <c r="D99"/>
  <c r="F96"/>
  <c r="E44"/>
  <c r="D44"/>
  <c r="B43"/>
  <c r="B42"/>
  <c r="B41"/>
  <c r="B40"/>
  <c r="B39"/>
  <c r="B38"/>
  <c r="B37"/>
  <c r="B36"/>
  <c r="C6"/>
  <c r="G44" l="1"/>
  <c r="F50"/>
  <c r="F49"/>
  <c r="F52"/>
  <c r="F54" l="1"/>
  <c r="F106" s="1"/>
</calcChain>
</file>

<file path=xl/sharedStrings.xml><?xml version="1.0" encoding="utf-8"?>
<sst xmlns="http://schemas.openxmlformats.org/spreadsheetml/2006/main" count="205" uniqueCount="156">
  <si>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</si>
  <si>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</si>
  <si>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</si>
  <si>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</si>
  <si>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</si>
  <si>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</si>
  <si>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</si>
  <si>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</si>
  <si>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</si>
  <si>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</si>
  <si>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</si>
  <si>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</si>
  <si>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</si>
  <si>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</si>
  <si>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</si>
  <si>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</si>
  <si>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</si>
  <si>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</si>
  <si>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</si>
  <si>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</si>
  <si>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</si>
  <si>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</si>
  <si>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</si>
  <si>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</si>
  <si>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</si>
  <si>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</si>
  <si>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</si>
  <si>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</si>
  <si>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</si>
  <si>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</si>
  <si>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</si>
  <si>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</si>
  <si>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</si>
  <si>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</si>
  <si>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</si>
  <si>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</si>
  <si>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</si>
  <si>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</si>
  <si>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</si>
  <si>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</si>
  <si>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</si>
  <si>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</si>
  <si>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</si>
  <si>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</si>
  <si>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</si>
  <si>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</si>
  <si>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</si>
  <si>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</si>
  <si>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</si>
  <si>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</si>
  <si>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</si>
  <si>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</si>
  <si>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</si>
  <si>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</si>
  <si>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</si>
  <si>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</si>
  <si>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</si>
  <si>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</si>
  <si>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</si>
  <si>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</si>
  <si>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</si>
  <si>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</si>
  <si>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</si>
  <si>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</si>
  <si>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</si>
  <si>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</si>
  <si>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  по улице Дружбы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</si>
  <si>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</si>
  <si>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</si>
  <si>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</si>
  <si>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</si>
  <si>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</si>
  <si>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</si>
  <si>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</si>
  <si>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</si>
  <si>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</si>
  <si>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</si>
  <si>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</si>
  <si>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</si>
  <si>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</si>
  <si>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</si>
  <si>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</si>
  <si>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</si>
  <si>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</si>
  <si>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</si>
  <si>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</si>
  <si>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</si>
  <si>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</si>
  <si>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</si>
  <si>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</si>
  <si>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</si>
  <si>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01.10.2011г.</t>
  </si>
  <si>
    <t>16.08.2011г.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</si>
  <si>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</si>
  <si>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</si>
  <si>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</si>
  <si>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</si>
  <si>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</si>
  <si>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</si>
  <si>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</si>
  <si>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эл.проводки</t>
  </si>
  <si>
    <t>Январь</t>
  </si>
  <si>
    <t>Замена эл.проводки</t>
  </si>
  <si>
    <t>Расчистка снега во дворе</t>
  </si>
  <si>
    <t>кв.14 замена стояка канализации</t>
  </si>
  <si>
    <t>Февраль</t>
  </si>
  <si>
    <t>Ремонт освещения площадок</t>
  </si>
  <si>
    <t>Ремонт силовой сборки</t>
  </si>
  <si>
    <t>Март</t>
  </si>
  <si>
    <t>Ремонт щита этажного</t>
  </si>
  <si>
    <t>Апрель</t>
  </si>
  <si>
    <t>Изготовление ключа к узу учета тепловой энергии к подвалу</t>
  </si>
  <si>
    <t>кв.55 ремонт стояка ХВ</t>
  </si>
  <si>
    <t>Май</t>
  </si>
  <si>
    <t>Ремонт щита этажного, замена автоматов</t>
  </si>
  <si>
    <t>Июнь</t>
  </si>
  <si>
    <t>Снятие двух преобразователей для поверки</t>
  </si>
  <si>
    <t>Июль</t>
  </si>
  <si>
    <t>Поверка преобразователей Мастер Флоу - 2шт</t>
  </si>
  <si>
    <t>Снятие вычислителя для поверки</t>
  </si>
  <si>
    <t>Поверка прибора учета ТМК-Н</t>
  </si>
  <si>
    <t>Август</t>
  </si>
  <si>
    <t>Устройство отмостки</t>
  </si>
  <si>
    <t>Сентябрь</t>
  </si>
  <si>
    <t>кв.15 ремонт стояка отопления</t>
  </si>
  <si>
    <t>Заполнение системы отопления</t>
  </si>
  <si>
    <t>Демонтаж старых качелей во дворе</t>
  </si>
  <si>
    <t>Ремонт освещения у подъездов</t>
  </si>
  <si>
    <t>Устройство отмостки и ремонт входной площадки</t>
  </si>
  <si>
    <t>Октябрь</t>
  </si>
  <si>
    <t>кв.33 прочистка стояка канализации</t>
  </si>
  <si>
    <t>кв.15 замена шарового крана отопления</t>
  </si>
  <si>
    <t>Ремонт лежака отопления в подвале</t>
  </si>
  <si>
    <t>Замена участка лежака отопления в подвале, кв.29 замена шарового крана отопления</t>
  </si>
  <si>
    <t>кв.83 наладка системы отопления</t>
  </si>
  <si>
    <t>Заполнение системы отопления, наладка циркуляции</t>
  </si>
  <si>
    <t>Установка светильника у входной двери</t>
  </si>
  <si>
    <t>Замена комлекта термометров в приборе учета на отопление</t>
  </si>
  <si>
    <t xml:space="preserve">Замена участка лежака отопления в подвале </t>
  </si>
  <si>
    <t>Ноябрь</t>
  </si>
  <si>
    <t>кв.48 замена части стояка отопления</t>
  </si>
  <si>
    <t>кв.50 наладка системы отопления</t>
  </si>
  <si>
    <t>Ремонт стояка ХВС в подвале</t>
  </si>
  <si>
    <t>Декабрь</t>
  </si>
  <si>
    <t xml:space="preserve">331 от 22.12.08г. 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</si>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</sst>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120" workbookViewId="0">
      <selection activeCell="C128" sqref="C12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66</v>
      </c>
      <c r="B3" s="29"/>
      <c r="C3" s="29"/>
      <c r="D3" s="29"/>
      <c r="E3" s="29"/>
      <c r="F3" s="29"/>
      <c r="G3" s="29"/>
    </row>
    <row r="4" spans="1:8">
      <c r="A4" s="29" t="s">
        <v>99</v>
      </c>
      <c r="B4" s="29"/>
      <c r="C4" s="29"/>
      <c r="D4" s="29"/>
      <c r="E4" s="29"/>
      <c r="F4" s="29"/>
      <c r="G4" s="29"/>
      <c r="H4" s="10">
        <v>12</v>
      </c>
    </row>
    <row r="5" spans="1:8" ht="11.25" customHeight="1"/>
    <row r="6" spans="1:8">
      <c r="A6" s="1" t="s">
        <v>6</v>
      </c>
      <c r="C6" s="2">
        <f>D7+D8</f>
        <v>4327.2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4327.2</v>
      </c>
      <c r="E7" s="1" t="s">
        <v>2</v>
      </c>
    </row>
    <row r="8" spans="1:8">
      <c r="B8" s="1" t="s">
        <v>69</v>
      </c>
      <c r="C8" s="2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92</v>
      </c>
    </row>
    <row r="12" spans="1:8">
      <c r="A12" s="1" t="s">
        <v>73</v>
      </c>
      <c r="E12" s="1">
        <v>450</v>
      </c>
      <c r="F12" s="1" t="s">
        <v>2</v>
      </c>
    </row>
    <row r="13" spans="1:8">
      <c r="A13" s="1" t="s">
        <v>74</v>
      </c>
      <c r="B13" s="1">
        <v>1122.4000000000001</v>
      </c>
      <c r="C13" s="1" t="s">
        <v>2</v>
      </c>
    </row>
    <row r="14" spans="1:8">
      <c r="A14" s="1" t="s">
        <v>75</v>
      </c>
      <c r="D14" s="1">
        <v>3300</v>
      </c>
      <c r="E14" s="1" t="s">
        <v>2</v>
      </c>
    </row>
    <row r="16" spans="1:8">
      <c r="A16" s="1" t="s">
        <v>76</v>
      </c>
    </row>
    <row r="17" spans="1:6">
      <c r="A17" s="33" t="s">
        <v>77</v>
      </c>
      <c r="B17" s="33"/>
      <c r="C17" s="33"/>
      <c r="D17" s="33"/>
      <c r="E17" s="33" t="s">
        <v>78</v>
      </c>
      <c r="F17" s="33"/>
    </row>
    <row r="18" spans="1:6">
      <c r="A18" s="43" t="s">
        <v>79</v>
      </c>
      <c r="B18" s="43"/>
      <c r="C18" s="43"/>
      <c r="D18" s="43"/>
      <c r="E18" s="33" t="s">
        <v>92</v>
      </c>
      <c r="F18" s="33"/>
    </row>
    <row r="19" spans="1:6">
      <c r="A19" s="43" t="s">
        <v>80</v>
      </c>
      <c r="B19" s="43"/>
      <c r="C19" s="43"/>
      <c r="D19" s="43"/>
      <c r="E19" s="33" t="s">
        <v>91</v>
      </c>
      <c r="F19" s="33"/>
    </row>
    <row r="20" spans="1:6">
      <c r="A20" s="43" t="s">
        <v>81</v>
      </c>
      <c r="B20" s="43"/>
      <c r="C20" s="43"/>
      <c r="D20" s="43"/>
      <c r="E20" s="33" t="s">
        <v>91</v>
      </c>
      <c r="F20" s="33"/>
    </row>
    <row r="22" spans="1:6">
      <c r="A22" s="1" t="s">
        <v>82</v>
      </c>
    </row>
    <row r="23" spans="1:6" ht="31.5" customHeight="1">
      <c r="A23" s="32" t="s">
        <v>83</v>
      </c>
      <c r="B23" s="32"/>
      <c r="C23" s="32" t="s">
        <v>84</v>
      </c>
      <c r="D23" s="32"/>
      <c r="E23" s="32" t="s">
        <v>85</v>
      </c>
      <c r="F23" s="32"/>
    </row>
    <row r="24" spans="1:6">
      <c r="A24" s="12" t="s">
        <v>86</v>
      </c>
      <c r="B24" s="12"/>
      <c r="C24" s="33">
        <v>90</v>
      </c>
      <c r="D24" s="33"/>
      <c r="E24" s="33">
        <v>90</v>
      </c>
      <c r="F24" s="33"/>
    </row>
    <row r="25" spans="1:6">
      <c r="A25" s="12" t="s">
        <v>87</v>
      </c>
      <c r="B25" s="12"/>
      <c r="C25" s="33">
        <v>70</v>
      </c>
      <c r="D25" s="33"/>
      <c r="E25" s="33">
        <v>70</v>
      </c>
      <c r="F25" s="33"/>
    </row>
    <row r="27" spans="1:6">
      <c r="A27" s="1" t="s">
        <v>88</v>
      </c>
      <c r="C27" s="1" t="s">
        <v>144</v>
      </c>
    </row>
    <row r="29" spans="1:6">
      <c r="A29" s="1" t="s">
        <v>89</v>
      </c>
    </row>
    <row r="30" spans="1:6">
      <c r="B30" s="1" t="s">
        <v>145</v>
      </c>
      <c r="D30" s="1">
        <v>12.08</v>
      </c>
      <c r="E30" s="1" t="s">
        <v>90</v>
      </c>
    </row>
    <row r="31" spans="1:6">
      <c r="B31" s="1" t="s">
        <v>96</v>
      </c>
      <c r="D31" s="1">
        <v>2.95</v>
      </c>
      <c r="E31" s="1" t="s">
        <v>90</v>
      </c>
    </row>
    <row r="32" spans="1:6">
      <c r="B32" s="1" t="s">
        <v>146</v>
      </c>
      <c r="D32" s="1">
        <v>13.12</v>
      </c>
      <c r="E32" s="1" t="s">
        <v>90</v>
      </c>
    </row>
    <row r="33" spans="1:10">
      <c r="B33" s="1" t="s">
        <v>96</v>
      </c>
      <c r="D33" s="1">
        <v>3.04</v>
      </c>
      <c r="E33" s="1" t="s">
        <v>90</v>
      </c>
    </row>
    <row r="34" spans="1:10" ht="30.75" customHeight="1">
      <c r="A34" s="1" t="s">
        <v>1</v>
      </c>
    </row>
    <row r="35" spans="1:10" ht="98.25" customHeight="1">
      <c r="A35" s="13" t="s">
        <v>3</v>
      </c>
      <c r="B35" s="23" t="s">
        <v>147</v>
      </c>
      <c r="C35" s="23" t="s">
        <v>148</v>
      </c>
      <c r="D35" s="13" t="s">
        <v>93</v>
      </c>
      <c r="E35" s="15" t="s">
        <v>4</v>
      </c>
      <c r="F35" s="24" t="s">
        <v>151</v>
      </c>
      <c r="G35" s="24" t="s">
        <v>152</v>
      </c>
      <c r="H35" s="14"/>
      <c r="I35" s="14"/>
      <c r="J35" s="14"/>
    </row>
    <row r="36" spans="1:10">
      <c r="A36" s="44" t="s">
        <v>34</v>
      </c>
      <c r="B36" s="4">
        <f>D36/C36</f>
        <v>68221.892508143326</v>
      </c>
      <c r="C36" s="5">
        <v>3.07</v>
      </c>
      <c r="D36" s="5">
        <v>209441.21</v>
      </c>
      <c r="E36" s="5">
        <v>-3299.08</v>
      </c>
      <c r="F36" s="46">
        <v>417092.28</v>
      </c>
      <c r="G36" s="47">
        <f>D36+D37+E36+E37-F36</f>
        <v>938.85999999992782</v>
      </c>
    </row>
    <row r="37" spans="1:10">
      <c r="A37" s="45"/>
      <c r="B37" s="4">
        <f>D37/C37</f>
        <v>63409.45074626866</v>
      </c>
      <c r="C37" s="5">
        <v>3.35</v>
      </c>
      <c r="D37" s="5">
        <v>212421.66</v>
      </c>
      <c r="E37" s="5">
        <v>-532.65</v>
      </c>
      <c r="F37" s="46"/>
      <c r="G37" s="48"/>
    </row>
    <row r="38" spans="1:10">
      <c r="A38" s="44" t="s">
        <v>35</v>
      </c>
      <c r="B38" s="4">
        <f t="shared" ref="B38:B43" si="0">D38/C38</f>
        <v>375.01901453978473</v>
      </c>
      <c r="C38" s="5">
        <v>1577.74</v>
      </c>
      <c r="D38" s="5">
        <v>591682.5</v>
      </c>
      <c r="E38" s="5"/>
      <c r="F38" s="46">
        <v>917050.42</v>
      </c>
      <c r="G38" s="47">
        <f t="shared" ref="G38" si="1">D38+D39+E38+E39-F38</f>
        <v>4109.0099999998929</v>
      </c>
    </row>
    <row r="39" spans="1:10">
      <c r="A39" s="45"/>
      <c r="B39" s="4">
        <f t="shared" si="0"/>
        <v>187.62602575126849</v>
      </c>
      <c r="C39" s="5">
        <v>1756.03</v>
      </c>
      <c r="D39" s="5">
        <v>329476.93</v>
      </c>
      <c r="E39" s="5"/>
      <c r="F39" s="46"/>
      <c r="G39" s="48"/>
    </row>
    <row r="40" spans="1:10" ht="16.5" customHeight="1">
      <c r="A40" s="44" t="s">
        <v>94</v>
      </c>
      <c r="B40" s="4">
        <f t="shared" si="0"/>
        <v>5811.8916426512969</v>
      </c>
      <c r="C40" s="5">
        <v>17.350000000000001</v>
      </c>
      <c r="D40" s="5">
        <v>100836.32</v>
      </c>
      <c r="E40" s="5">
        <v>-445.32</v>
      </c>
      <c r="F40" s="46">
        <v>208594.72</v>
      </c>
      <c r="G40" s="47">
        <f t="shared" ref="G40" si="2">D40+D41+E40+E41-F40</f>
        <v>425.63000000000466</v>
      </c>
    </row>
    <row r="41" spans="1:10">
      <c r="A41" s="45"/>
      <c r="B41" s="4">
        <f t="shared" si="0"/>
        <v>5624.3383497664763</v>
      </c>
      <c r="C41" s="5">
        <v>19.27</v>
      </c>
      <c r="D41" s="5">
        <v>108381</v>
      </c>
      <c r="E41" s="5">
        <v>248.35</v>
      </c>
      <c r="F41" s="46"/>
      <c r="G41" s="48"/>
    </row>
    <row r="42" spans="1:10" ht="16.5" customHeight="1">
      <c r="A42" s="44" t="s">
        <v>95</v>
      </c>
      <c r="B42" s="4">
        <f t="shared" si="0"/>
        <v>5636.4070464767619</v>
      </c>
      <c r="C42" s="5">
        <v>26.68</v>
      </c>
      <c r="D42" s="5">
        <v>150379.34</v>
      </c>
      <c r="E42" s="5">
        <v>-684.8</v>
      </c>
      <c r="F42" s="46">
        <v>307964.71999999997</v>
      </c>
      <c r="G42" s="47">
        <f t="shared" ref="G42" si="3">D42+D43+E42+E43-F42</f>
        <v>627.97000000003027</v>
      </c>
    </row>
    <row r="43" spans="1:10">
      <c r="A43" s="45"/>
      <c r="B43" s="4">
        <f t="shared" si="0"/>
        <v>5593.9625970359912</v>
      </c>
      <c r="C43" s="5">
        <v>28.34</v>
      </c>
      <c r="D43" s="5">
        <v>158532.9</v>
      </c>
      <c r="E43" s="5">
        <v>365.25</v>
      </c>
      <c r="F43" s="46"/>
      <c r="G43" s="48"/>
    </row>
    <row r="44" spans="1:10">
      <c r="A44" s="3" t="s">
        <v>63</v>
      </c>
      <c r="B44" s="4"/>
      <c r="C44" s="5"/>
      <c r="D44" s="5">
        <f>SUM(D36:D43)</f>
        <v>1861151.86</v>
      </c>
      <c r="E44" s="5">
        <f>SUM(E36:E43)</f>
        <v>-4348.25</v>
      </c>
      <c r="F44" s="5">
        <f t="shared" ref="F44:G44" si="4">SUM(F36:F43)</f>
        <v>1850702.1400000001</v>
      </c>
      <c r="G44" s="5">
        <f t="shared" si="4"/>
        <v>6101.4699999998556</v>
      </c>
    </row>
    <row r="46" spans="1:10">
      <c r="A46" s="1" t="s">
        <v>7</v>
      </c>
    </row>
    <row r="48" spans="1:10" ht="62.25" customHeight="1">
      <c r="A48" s="8" t="s">
        <v>8</v>
      </c>
      <c r="B48" s="30" t="s">
        <v>9</v>
      </c>
      <c r="C48" s="31"/>
      <c r="D48" s="30" t="s">
        <v>10</v>
      </c>
      <c r="E48" s="31"/>
      <c r="F48" s="30" t="s">
        <v>11</v>
      </c>
      <c r="G48" s="31"/>
    </row>
    <row r="49" spans="1:7" ht="35.25" customHeight="1">
      <c r="A49" s="8">
        <v>1</v>
      </c>
      <c r="B49" s="36" t="s">
        <v>97</v>
      </c>
      <c r="C49" s="36"/>
      <c r="D49" s="34" t="s">
        <v>12</v>
      </c>
      <c r="E49" s="34"/>
      <c r="F49" s="35">
        <f>0.58*H4*C6</f>
        <v>30117.311999999994</v>
      </c>
      <c r="G49" s="35"/>
    </row>
    <row r="50" spans="1:7" ht="30.75" customHeight="1">
      <c r="A50" s="8">
        <v>2</v>
      </c>
      <c r="B50" s="36" t="s">
        <v>13</v>
      </c>
      <c r="C50" s="36"/>
      <c r="D50" s="34" t="s">
        <v>12</v>
      </c>
      <c r="E50" s="34"/>
      <c r="F50" s="35">
        <f>1.82*H4*C6</f>
        <v>94506.047999999995</v>
      </c>
      <c r="G50" s="35"/>
    </row>
    <row r="51" spans="1:7" ht="17.25" customHeight="1">
      <c r="A51" s="11">
        <v>3</v>
      </c>
      <c r="B51" s="36" t="s">
        <v>14</v>
      </c>
      <c r="C51" s="36"/>
      <c r="D51" s="34" t="s">
        <v>15</v>
      </c>
      <c r="E51" s="34"/>
      <c r="F51" s="35">
        <f>0.17*H4*C6</f>
        <v>8827.4879999999994</v>
      </c>
      <c r="G51" s="35"/>
    </row>
    <row r="52" spans="1:7" ht="64.5" customHeight="1">
      <c r="A52" s="11">
        <v>4</v>
      </c>
      <c r="B52" s="36" t="s">
        <v>16</v>
      </c>
      <c r="C52" s="36"/>
      <c r="D52" s="30" t="s">
        <v>98</v>
      </c>
      <c r="E52" s="31"/>
      <c r="F52" s="35">
        <f>0.84*H4*C6</f>
        <v>43618.175999999999</v>
      </c>
      <c r="G52" s="35"/>
    </row>
    <row r="53" spans="1:7" ht="59.25" customHeight="1">
      <c r="A53" s="11">
        <v>5</v>
      </c>
      <c r="B53" s="36" t="s">
        <v>17</v>
      </c>
      <c r="C53" s="36"/>
      <c r="D53" s="34" t="s">
        <v>18</v>
      </c>
      <c r="E53" s="34"/>
      <c r="F53" s="35">
        <f>1.37*H4*C6</f>
        <v>71139.168000000005</v>
      </c>
      <c r="G53" s="35"/>
    </row>
    <row r="54" spans="1:7" ht="30.75" customHeight="1">
      <c r="A54" s="8"/>
      <c r="B54" s="36" t="s">
        <v>19</v>
      </c>
      <c r="C54" s="36"/>
      <c r="D54" s="34"/>
      <c r="E54" s="34"/>
      <c r="F54" s="35">
        <f>SUM(F49:G53)</f>
        <v>248208.19200000001</v>
      </c>
      <c r="G54" s="35"/>
    </row>
    <row r="56" spans="1:7">
      <c r="A56" s="1" t="s">
        <v>20</v>
      </c>
    </row>
    <row r="58" spans="1:7" ht="48" customHeight="1">
      <c r="A58" s="8" t="s">
        <v>8</v>
      </c>
      <c r="B58" s="34" t="s">
        <v>21</v>
      </c>
      <c r="C58" s="34"/>
      <c r="D58" s="30" t="s">
        <v>22</v>
      </c>
      <c r="E58" s="31"/>
      <c r="F58" s="30" t="s">
        <v>23</v>
      </c>
      <c r="G58" s="31"/>
    </row>
    <row r="59" spans="1:7">
      <c r="A59" s="8">
        <v>1</v>
      </c>
      <c r="B59" s="25" t="s">
        <v>100</v>
      </c>
      <c r="C59" s="25"/>
      <c r="D59" s="26" t="s">
        <v>101</v>
      </c>
      <c r="E59" s="26"/>
      <c r="F59" s="27">
        <v>958.33</v>
      </c>
      <c r="G59" s="28"/>
    </row>
    <row r="60" spans="1:7">
      <c r="A60" s="8">
        <v>2</v>
      </c>
      <c r="B60" s="25" t="s">
        <v>102</v>
      </c>
      <c r="C60" s="25"/>
      <c r="D60" s="26" t="s">
        <v>101</v>
      </c>
      <c r="E60" s="26"/>
      <c r="F60" s="27">
        <v>979.68</v>
      </c>
      <c r="G60" s="28"/>
    </row>
    <row r="61" spans="1:7">
      <c r="A61" s="16">
        <v>3</v>
      </c>
      <c r="B61" s="25" t="s">
        <v>103</v>
      </c>
      <c r="C61" s="25"/>
      <c r="D61" s="26" t="s">
        <v>101</v>
      </c>
      <c r="E61" s="26"/>
      <c r="F61" s="27">
        <v>1081.6400000000001</v>
      </c>
      <c r="G61" s="28"/>
    </row>
    <row r="62" spans="1:7" ht="31.5" customHeight="1">
      <c r="A62" s="16">
        <v>4</v>
      </c>
      <c r="B62" s="25" t="s">
        <v>104</v>
      </c>
      <c r="C62" s="25"/>
      <c r="D62" s="26" t="s">
        <v>105</v>
      </c>
      <c r="E62" s="26"/>
      <c r="F62" s="27">
        <v>2627.83</v>
      </c>
      <c r="G62" s="28"/>
    </row>
    <row r="63" spans="1:7" ht="35.25" customHeight="1">
      <c r="A63" s="16">
        <v>5</v>
      </c>
      <c r="B63" s="25" t="s">
        <v>106</v>
      </c>
      <c r="C63" s="25"/>
      <c r="D63" s="26" t="s">
        <v>105</v>
      </c>
      <c r="E63" s="26"/>
      <c r="F63" s="27">
        <v>554.04999999999995</v>
      </c>
      <c r="G63" s="28"/>
    </row>
    <row r="64" spans="1:7">
      <c r="A64" s="16">
        <v>6</v>
      </c>
      <c r="B64" s="25" t="s">
        <v>107</v>
      </c>
      <c r="C64" s="25"/>
      <c r="D64" s="26" t="s">
        <v>105</v>
      </c>
      <c r="E64" s="26"/>
      <c r="F64" s="27">
        <v>1770.34</v>
      </c>
      <c r="G64" s="28"/>
    </row>
    <row r="65" spans="1:7" ht="51.75" customHeight="1">
      <c r="A65" s="17">
        <v>7</v>
      </c>
      <c r="B65" s="25" t="s">
        <v>111</v>
      </c>
      <c r="C65" s="25"/>
      <c r="D65" s="26" t="s">
        <v>105</v>
      </c>
      <c r="E65" s="26"/>
      <c r="F65" s="27">
        <v>664.57</v>
      </c>
      <c r="G65" s="28"/>
    </row>
    <row r="66" spans="1:7">
      <c r="A66" s="17">
        <v>8</v>
      </c>
      <c r="B66" s="25" t="s">
        <v>107</v>
      </c>
      <c r="C66" s="25"/>
      <c r="D66" s="26" t="s">
        <v>108</v>
      </c>
      <c r="E66" s="26"/>
      <c r="F66" s="27">
        <v>966.72</v>
      </c>
      <c r="G66" s="28"/>
    </row>
    <row r="67" spans="1:7">
      <c r="A67" s="17">
        <v>9</v>
      </c>
      <c r="B67" s="25" t="s">
        <v>109</v>
      </c>
      <c r="C67" s="25"/>
      <c r="D67" s="26" t="s">
        <v>110</v>
      </c>
      <c r="E67" s="26"/>
      <c r="F67" s="27">
        <v>906.72</v>
      </c>
      <c r="G67" s="28"/>
    </row>
    <row r="68" spans="1:7">
      <c r="A68" s="17">
        <v>10</v>
      </c>
      <c r="B68" s="25" t="s">
        <v>112</v>
      </c>
      <c r="C68" s="25"/>
      <c r="D68" s="26" t="s">
        <v>113</v>
      </c>
      <c r="E68" s="26"/>
      <c r="F68" s="27">
        <v>1662.31</v>
      </c>
      <c r="G68" s="28"/>
    </row>
    <row r="69" spans="1:7" ht="33.75" customHeight="1">
      <c r="A69" s="17">
        <v>11</v>
      </c>
      <c r="B69" s="25" t="s">
        <v>114</v>
      </c>
      <c r="C69" s="25"/>
      <c r="D69" s="26" t="s">
        <v>115</v>
      </c>
      <c r="E69" s="26"/>
      <c r="F69" s="27">
        <v>636.69000000000005</v>
      </c>
      <c r="G69" s="28"/>
    </row>
    <row r="70" spans="1:7">
      <c r="A70" s="17">
        <v>12</v>
      </c>
      <c r="B70" s="25" t="s">
        <v>109</v>
      </c>
      <c r="C70" s="25"/>
      <c r="D70" s="26" t="s">
        <v>115</v>
      </c>
      <c r="E70" s="26"/>
      <c r="F70" s="27">
        <v>587.29</v>
      </c>
      <c r="G70" s="28"/>
    </row>
    <row r="71" spans="1:7" ht="51.75" customHeight="1">
      <c r="A71" s="17">
        <v>13</v>
      </c>
      <c r="B71" s="25" t="s">
        <v>116</v>
      </c>
      <c r="C71" s="25"/>
      <c r="D71" s="26" t="s">
        <v>117</v>
      </c>
      <c r="E71" s="26"/>
      <c r="F71" s="27">
        <v>1998.67</v>
      </c>
      <c r="G71" s="28"/>
    </row>
    <row r="72" spans="1:7" ht="36.75" customHeight="1">
      <c r="A72" s="17">
        <v>14</v>
      </c>
      <c r="B72" s="25" t="s">
        <v>118</v>
      </c>
      <c r="C72" s="25"/>
      <c r="D72" s="26" t="s">
        <v>117</v>
      </c>
      <c r="E72" s="26"/>
      <c r="F72" s="27">
        <v>4738.4799999999996</v>
      </c>
      <c r="G72" s="28"/>
    </row>
    <row r="73" spans="1:7" ht="36" customHeight="1">
      <c r="A73" s="17">
        <v>15</v>
      </c>
      <c r="B73" s="25" t="s">
        <v>119</v>
      </c>
      <c r="C73" s="25"/>
      <c r="D73" s="26" t="s">
        <v>117</v>
      </c>
      <c r="E73" s="26"/>
      <c r="F73" s="27">
        <v>999.34</v>
      </c>
      <c r="G73" s="28"/>
    </row>
    <row r="74" spans="1:7" ht="34.5" customHeight="1">
      <c r="A74" s="17">
        <v>16</v>
      </c>
      <c r="B74" s="25" t="s">
        <v>120</v>
      </c>
      <c r="C74" s="25"/>
      <c r="D74" s="26" t="s">
        <v>121</v>
      </c>
      <c r="E74" s="26"/>
      <c r="F74" s="27">
        <v>5169.25</v>
      </c>
      <c r="G74" s="28"/>
    </row>
    <row r="75" spans="1:7">
      <c r="A75" s="17">
        <v>17</v>
      </c>
      <c r="B75" s="25" t="s">
        <v>122</v>
      </c>
      <c r="C75" s="25"/>
      <c r="D75" s="26" t="s">
        <v>123</v>
      </c>
      <c r="E75" s="26"/>
      <c r="F75" s="27">
        <v>12631</v>
      </c>
      <c r="G75" s="28"/>
    </row>
    <row r="76" spans="1:7" ht="31.5" customHeight="1">
      <c r="A76" s="17">
        <v>18</v>
      </c>
      <c r="B76" s="25" t="s">
        <v>124</v>
      </c>
      <c r="C76" s="25"/>
      <c r="D76" s="26" t="s">
        <v>123</v>
      </c>
      <c r="E76" s="26"/>
      <c r="F76" s="27">
        <v>450.9</v>
      </c>
      <c r="G76" s="28"/>
    </row>
    <row r="77" spans="1:7" ht="34.5" customHeight="1">
      <c r="A77" s="17">
        <v>19</v>
      </c>
      <c r="B77" s="25" t="s">
        <v>125</v>
      </c>
      <c r="C77" s="25"/>
      <c r="D77" s="26" t="s">
        <v>123</v>
      </c>
      <c r="E77" s="26"/>
      <c r="F77" s="27">
        <v>465.41</v>
      </c>
      <c r="G77" s="28"/>
    </row>
    <row r="78" spans="1:7" ht="33" customHeight="1">
      <c r="A78" s="17">
        <v>20</v>
      </c>
      <c r="B78" s="25" t="s">
        <v>126</v>
      </c>
      <c r="C78" s="25"/>
      <c r="D78" s="26" t="s">
        <v>123</v>
      </c>
      <c r="E78" s="26"/>
      <c r="F78" s="27">
        <v>441.88</v>
      </c>
      <c r="G78" s="28"/>
    </row>
    <row r="79" spans="1:7">
      <c r="A79" s="17">
        <v>21</v>
      </c>
      <c r="B79" s="25" t="s">
        <v>107</v>
      </c>
      <c r="C79" s="25"/>
      <c r="D79" s="26" t="s">
        <v>123</v>
      </c>
      <c r="E79" s="26"/>
      <c r="F79" s="27">
        <v>1436.22</v>
      </c>
      <c r="G79" s="28"/>
    </row>
    <row r="80" spans="1:7" ht="35.25" customHeight="1">
      <c r="A80" s="17">
        <v>22</v>
      </c>
      <c r="B80" s="25" t="s">
        <v>127</v>
      </c>
      <c r="C80" s="25"/>
      <c r="D80" s="26" t="s">
        <v>123</v>
      </c>
      <c r="E80" s="26"/>
      <c r="F80" s="27">
        <v>1086.92</v>
      </c>
      <c r="G80" s="28"/>
    </row>
    <row r="81" spans="1:7" ht="32.25" customHeight="1">
      <c r="A81" s="17">
        <v>23</v>
      </c>
      <c r="B81" s="25" t="s">
        <v>106</v>
      </c>
      <c r="C81" s="25"/>
      <c r="D81" s="26" t="s">
        <v>123</v>
      </c>
      <c r="E81" s="26"/>
      <c r="F81" s="27">
        <v>601.29999999999995</v>
      </c>
      <c r="G81" s="28"/>
    </row>
    <row r="82" spans="1:7" ht="39.75" customHeight="1">
      <c r="A82" s="17">
        <v>24</v>
      </c>
      <c r="B82" s="25" t="s">
        <v>128</v>
      </c>
      <c r="C82" s="25"/>
      <c r="D82" s="26" t="s">
        <v>129</v>
      </c>
      <c r="E82" s="26"/>
      <c r="F82" s="27">
        <v>36608</v>
      </c>
      <c r="G82" s="28"/>
    </row>
    <row r="83" spans="1:7" ht="39.75" customHeight="1">
      <c r="A83" s="17">
        <v>25</v>
      </c>
      <c r="B83" s="25" t="s">
        <v>130</v>
      </c>
      <c r="C83" s="25"/>
      <c r="D83" s="26" t="s">
        <v>129</v>
      </c>
      <c r="E83" s="26"/>
      <c r="F83" s="27">
        <v>408.58</v>
      </c>
      <c r="G83" s="28"/>
    </row>
    <row r="84" spans="1:7" ht="32.25" customHeight="1">
      <c r="A84" s="17">
        <v>26</v>
      </c>
      <c r="B84" s="25" t="s">
        <v>131</v>
      </c>
      <c r="C84" s="25"/>
      <c r="D84" s="26" t="s">
        <v>129</v>
      </c>
      <c r="E84" s="26"/>
      <c r="F84" s="27">
        <v>612.87</v>
      </c>
      <c r="G84" s="28"/>
    </row>
    <row r="85" spans="1:7" ht="33.75" customHeight="1">
      <c r="A85" s="17">
        <v>27</v>
      </c>
      <c r="B85" s="25" t="s">
        <v>132</v>
      </c>
      <c r="C85" s="25"/>
      <c r="D85" s="26" t="s">
        <v>129</v>
      </c>
      <c r="E85" s="26"/>
      <c r="F85" s="27">
        <v>2213</v>
      </c>
      <c r="G85" s="28"/>
    </row>
    <row r="86" spans="1:7" ht="69.75" customHeight="1">
      <c r="A86" s="18">
        <v>28</v>
      </c>
      <c r="B86" s="25" t="s">
        <v>133</v>
      </c>
      <c r="C86" s="25"/>
      <c r="D86" s="26" t="s">
        <v>129</v>
      </c>
      <c r="E86" s="26"/>
      <c r="F86" s="27">
        <v>1325.18</v>
      </c>
      <c r="G86" s="28"/>
    </row>
    <row r="87" spans="1:7" ht="33.75" customHeight="1">
      <c r="A87" s="18">
        <v>29</v>
      </c>
      <c r="B87" s="25" t="s">
        <v>134</v>
      </c>
      <c r="C87" s="25"/>
      <c r="D87" s="26" t="s">
        <v>129</v>
      </c>
      <c r="E87" s="26"/>
      <c r="F87" s="27">
        <v>319.89</v>
      </c>
      <c r="G87" s="28"/>
    </row>
    <row r="88" spans="1:7" ht="54" customHeight="1">
      <c r="A88" s="18">
        <v>30</v>
      </c>
      <c r="B88" s="25" t="s">
        <v>135</v>
      </c>
      <c r="C88" s="25"/>
      <c r="D88" s="26" t="s">
        <v>129</v>
      </c>
      <c r="E88" s="26"/>
      <c r="F88" s="27">
        <v>39.07</v>
      </c>
      <c r="G88" s="28"/>
    </row>
    <row r="89" spans="1:7">
      <c r="A89" s="18">
        <v>31</v>
      </c>
      <c r="B89" s="25" t="s">
        <v>100</v>
      </c>
      <c r="C89" s="25"/>
      <c r="D89" s="26" t="s">
        <v>129</v>
      </c>
      <c r="E89" s="26"/>
      <c r="F89" s="27">
        <v>3821.34</v>
      </c>
      <c r="G89" s="28"/>
    </row>
    <row r="90" spans="1:7" ht="38.25" customHeight="1">
      <c r="A90" s="17">
        <v>32</v>
      </c>
      <c r="B90" s="25" t="s">
        <v>136</v>
      </c>
      <c r="C90" s="25"/>
      <c r="D90" s="26" t="s">
        <v>129</v>
      </c>
      <c r="E90" s="26"/>
      <c r="F90" s="27">
        <v>1143.21</v>
      </c>
      <c r="G90" s="28"/>
    </row>
    <row r="91" spans="1:7" ht="53.25" customHeight="1">
      <c r="A91" s="19">
        <v>33</v>
      </c>
      <c r="B91" s="25" t="s">
        <v>137</v>
      </c>
      <c r="C91" s="25"/>
      <c r="D91" s="26" t="s">
        <v>129</v>
      </c>
      <c r="E91" s="26"/>
      <c r="F91" s="27">
        <v>2997.94</v>
      </c>
      <c r="G91" s="28"/>
    </row>
    <row r="92" spans="1:7" ht="33" customHeight="1">
      <c r="A92" s="20">
        <v>34</v>
      </c>
      <c r="B92" s="25" t="s">
        <v>138</v>
      </c>
      <c r="C92" s="25"/>
      <c r="D92" s="26" t="s">
        <v>139</v>
      </c>
      <c r="E92" s="26"/>
      <c r="F92" s="27">
        <v>3833.61</v>
      </c>
      <c r="G92" s="28"/>
    </row>
    <row r="93" spans="1:7" ht="33" customHeight="1">
      <c r="A93" s="20">
        <v>35</v>
      </c>
      <c r="B93" s="25" t="s">
        <v>140</v>
      </c>
      <c r="C93" s="25"/>
      <c r="D93" s="26" t="s">
        <v>139</v>
      </c>
      <c r="E93" s="26"/>
      <c r="F93" s="27">
        <v>3341.28</v>
      </c>
      <c r="G93" s="28"/>
    </row>
    <row r="94" spans="1:7" ht="33.75" customHeight="1">
      <c r="A94" s="20">
        <v>36</v>
      </c>
      <c r="B94" s="25" t="s">
        <v>141</v>
      </c>
      <c r="C94" s="25"/>
      <c r="D94" s="26" t="s">
        <v>139</v>
      </c>
      <c r="E94" s="26"/>
      <c r="F94" s="27">
        <v>424.95</v>
      </c>
      <c r="G94" s="28"/>
    </row>
    <row r="95" spans="1:7" ht="33.75" customHeight="1">
      <c r="A95" s="21">
        <v>37</v>
      </c>
      <c r="B95" s="25" t="s">
        <v>142</v>
      </c>
      <c r="C95" s="25"/>
      <c r="D95" s="26" t="s">
        <v>143</v>
      </c>
      <c r="E95" s="26"/>
      <c r="F95" s="27">
        <v>3064.46</v>
      </c>
      <c r="G95" s="28"/>
    </row>
    <row r="96" spans="1:7" ht="45.75" customHeight="1">
      <c r="A96" s="8"/>
      <c r="B96" s="41" t="s">
        <v>65</v>
      </c>
      <c r="C96" s="42"/>
      <c r="D96" s="30"/>
      <c r="E96" s="31"/>
      <c r="F96" s="37">
        <f>SUM(F59:G95)</f>
        <v>103568.92000000001</v>
      </c>
      <c r="G96" s="31"/>
    </row>
    <row r="98" spans="1:7">
      <c r="A98" s="1" t="s">
        <v>24</v>
      </c>
      <c r="D98" s="6">
        <f>3.94*H4*C6</f>
        <v>204590.016</v>
      </c>
      <c r="E98" s="1" t="s">
        <v>25</v>
      </c>
    </row>
    <row r="99" spans="1:7">
      <c r="A99" s="1" t="s">
        <v>26</v>
      </c>
      <c r="D99" s="6">
        <f>361908.47*5.3%+(H4-7)*D7*1.25</f>
        <v>46226.148909999996</v>
      </c>
      <c r="E99" s="1" t="s">
        <v>25</v>
      </c>
    </row>
    <row r="101" spans="1:7">
      <c r="A101" s="1" t="s">
        <v>38</v>
      </c>
    </row>
    <row r="102" spans="1:7">
      <c r="A102" s="1" t="s">
        <v>149</v>
      </c>
    </row>
    <row r="103" spans="1:7">
      <c r="B103" s="1" t="s">
        <v>37</v>
      </c>
      <c r="F103" s="6">
        <v>642669.81999999995</v>
      </c>
      <c r="G103" s="1" t="s">
        <v>25</v>
      </c>
    </row>
    <row r="104" spans="1:7">
      <c r="F104" s="6"/>
    </row>
    <row r="105" spans="1:7">
      <c r="A105" s="1" t="s">
        <v>150</v>
      </c>
    </row>
    <row r="106" spans="1:7">
      <c r="B106" s="1" t="s">
        <v>36</v>
      </c>
      <c r="F106" s="6">
        <f>F54+F96+D98</f>
        <v>556367.12800000003</v>
      </c>
      <c r="G106" s="1" t="s">
        <v>25</v>
      </c>
    </row>
    <row r="107" spans="1:7">
      <c r="F107" s="6"/>
    </row>
    <row r="108" spans="1:7">
      <c r="A108" s="1" t="s">
        <v>153</v>
      </c>
      <c r="F108" s="6"/>
    </row>
    <row r="109" spans="1:7">
      <c r="B109" s="1" t="s">
        <v>154</v>
      </c>
      <c r="F109" s="6">
        <v>9270.39</v>
      </c>
      <c r="G109" s="1" t="s">
        <v>25</v>
      </c>
    </row>
    <row r="111" spans="1:7">
      <c r="A111" s="1" t="s">
        <v>27</v>
      </c>
    </row>
    <row r="112" spans="1:7" ht="29.25" customHeight="1"/>
    <row r="113" spans="1:7" ht="29.25" customHeight="1">
      <c r="A113" s="7" t="s">
        <v>28</v>
      </c>
      <c r="B113" s="38" t="s">
        <v>29</v>
      </c>
      <c r="C113" s="38"/>
      <c r="D113" s="7" t="s">
        <v>30</v>
      </c>
      <c r="E113" s="38" t="s">
        <v>31</v>
      </c>
      <c r="F113" s="38"/>
      <c r="G113" s="7" t="s">
        <v>32</v>
      </c>
    </row>
    <row r="114" spans="1:7" ht="27" customHeight="1">
      <c r="A114" s="39" t="s">
        <v>33</v>
      </c>
      <c r="B114" s="40" t="s">
        <v>51</v>
      </c>
      <c r="C114" s="40"/>
      <c r="D114" s="9">
        <v>11</v>
      </c>
      <c r="E114" s="40" t="s">
        <v>53</v>
      </c>
      <c r="F114" s="40"/>
      <c r="G114" s="22">
        <v>11</v>
      </c>
    </row>
    <row r="115" spans="1:7" ht="30" customHeight="1">
      <c r="A115" s="39"/>
      <c r="B115" s="40" t="s">
        <v>39</v>
      </c>
      <c r="C115" s="40"/>
      <c r="D115" s="9">
        <v>3</v>
      </c>
      <c r="E115" s="40" t="s">
        <v>53</v>
      </c>
      <c r="F115" s="40"/>
      <c r="G115" s="22">
        <v>3</v>
      </c>
    </row>
    <row r="116" spans="1:7" ht="37.5" customHeight="1">
      <c r="A116" s="39"/>
      <c r="B116" s="40" t="s">
        <v>40</v>
      </c>
      <c r="C116" s="40"/>
      <c r="D116" s="9"/>
      <c r="E116" s="40" t="s">
        <v>53</v>
      </c>
      <c r="F116" s="40"/>
      <c r="G116" s="22"/>
    </row>
    <row r="117" spans="1:7" ht="65.25" customHeight="1">
      <c r="A117" s="9" t="s">
        <v>41</v>
      </c>
      <c r="B117" s="40" t="s">
        <v>42</v>
      </c>
      <c r="C117" s="40"/>
      <c r="D117" s="9"/>
      <c r="E117" s="40" t="s">
        <v>54</v>
      </c>
      <c r="F117" s="40"/>
      <c r="G117" s="22"/>
    </row>
    <row r="118" spans="1:7" ht="26.25" customHeight="1">
      <c r="A118" s="39" t="s">
        <v>43</v>
      </c>
      <c r="B118" s="40" t="s">
        <v>52</v>
      </c>
      <c r="C118" s="40"/>
      <c r="D118" s="9">
        <v>1</v>
      </c>
      <c r="E118" s="40" t="s">
        <v>55</v>
      </c>
      <c r="F118" s="40"/>
      <c r="G118" s="22">
        <v>1</v>
      </c>
    </row>
    <row r="119" spans="1:7" ht="51" customHeight="1">
      <c r="A119" s="39"/>
      <c r="B119" s="40" t="s">
        <v>44</v>
      </c>
      <c r="C119" s="40"/>
      <c r="D119" s="9">
        <v>1</v>
      </c>
      <c r="E119" s="40" t="s">
        <v>56</v>
      </c>
      <c r="F119" s="40"/>
      <c r="G119" s="22">
        <v>1</v>
      </c>
    </row>
    <row r="120" spans="1:7" ht="30" customHeight="1">
      <c r="A120" s="39"/>
      <c r="B120" s="40" t="s">
        <v>48</v>
      </c>
      <c r="C120" s="40"/>
      <c r="D120" s="9">
        <v>6</v>
      </c>
      <c r="E120" s="40" t="s">
        <v>57</v>
      </c>
      <c r="F120" s="40"/>
      <c r="G120" s="22">
        <v>6</v>
      </c>
    </row>
    <row r="121" spans="1:7" ht="42.75" customHeight="1">
      <c r="A121" s="39"/>
      <c r="B121" s="40" t="s">
        <v>49</v>
      </c>
      <c r="C121" s="40"/>
      <c r="D121" s="9"/>
      <c r="E121" s="40" t="s">
        <v>58</v>
      </c>
      <c r="F121" s="40"/>
      <c r="G121" s="22"/>
    </row>
    <row r="122" spans="1:7" ht="26.25" customHeight="1">
      <c r="A122" s="39"/>
      <c r="B122" s="40" t="s">
        <v>50</v>
      </c>
      <c r="C122" s="40"/>
      <c r="D122" s="9"/>
      <c r="E122" s="40" t="s">
        <v>59</v>
      </c>
      <c r="F122" s="40"/>
      <c r="G122" s="22"/>
    </row>
    <row r="123" spans="1:7">
      <c r="A123" s="39"/>
      <c r="B123" s="40" t="s">
        <v>45</v>
      </c>
      <c r="C123" s="40"/>
      <c r="D123" s="9"/>
      <c r="E123" s="40" t="s">
        <v>60</v>
      </c>
      <c r="F123" s="40"/>
      <c r="G123" s="22"/>
    </row>
    <row r="124" spans="1:7">
      <c r="A124" s="39"/>
      <c r="B124" s="40" t="s">
        <v>46</v>
      </c>
      <c r="C124" s="40"/>
      <c r="D124" s="9">
        <v>4</v>
      </c>
      <c r="E124" s="40" t="s">
        <v>55</v>
      </c>
      <c r="F124" s="40"/>
      <c r="G124" s="22">
        <v>4</v>
      </c>
    </row>
    <row r="125" spans="1:7">
      <c r="A125" s="39"/>
      <c r="B125" s="40" t="s">
        <v>47</v>
      </c>
      <c r="C125" s="40"/>
      <c r="D125" s="9">
        <v>1</v>
      </c>
      <c r="E125" s="40"/>
      <c r="F125" s="40"/>
      <c r="G125" s="22">
        <v>1</v>
      </c>
    </row>
    <row r="128" spans="1:7">
      <c r="A128" s="1" t="s">
        <v>155</v>
      </c>
      <c r="F128" s="1" t="s">
        <v>61</v>
      </c>
    </row>
    <row r="130" spans="1:6">
      <c r="A130" s="1" t="s">
        <v>64</v>
      </c>
      <c r="F13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7">
    <mergeCell ref="B95:C95"/>
    <mergeCell ref="D95:E95"/>
    <mergeCell ref="F95:G95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17:C117"/>
    <mergeCell ref="E117:F117"/>
    <mergeCell ref="A118:A125"/>
    <mergeCell ref="B118:C118"/>
    <mergeCell ref="E118:F118"/>
    <mergeCell ref="B119:C119"/>
    <mergeCell ref="E119:F119"/>
    <mergeCell ref="B120:C120"/>
    <mergeCell ref="E120:F120"/>
    <mergeCell ref="B124:C124"/>
    <mergeCell ref="E124:F124"/>
    <mergeCell ref="B125:C125"/>
    <mergeCell ref="E125:F125"/>
    <mergeCell ref="B121:C121"/>
    <mergeCell ref="E121:F121"/>
    <mergeCell ref="B122:C122"/>
    <mergeCell ref="E122:F122"/>
    <mergeCell ref="B123:C123"/>
    <mergeCell ref="E123:F123"/>
    <mergeCell ref="F96:G96"/>
    <mergeCell ref="B113:C113"/>
    <mergeCell ref="E113:F113"/>
    <mergeCell ref="A114:A116"/>
    <mergeCell ref="B114:C114"/>
    <mergeCell ref="E114:F114"/>
    <mergeCell ref="B115:C115"/>
    <mergeCell ref="E115:F115"/>
    <mergeCell ref="B116:C116"/>
    <mergeCell ref="E116:F116"/>
    <mergeCell ref="B96:C96"/>
    <mergeCell ref="D96:E96"/>
    <mergeCell ref="B84:C84"/>
    <mergeCell ref="B85:C85"/>
    <mergeCell ref="B90:C90"/>
    <mergeCell ref="B78:C78"/>
    <mergeCell ref="B79:C79"/>
    <mergeCell ref="B80:C80"/>
    <mergeCell ref="B81:C81"/>
    <mergeCell ref="B82:C82"/>
    <mergeCell ref="B83:C83"/>
    <mergeCell ref="B86:C86"/>
    <mergeCell ref="B87:C87"/>
    <mergeCell ref="B88:C88"/>
    <mergeCell ref="B89:C89"/>
    <mergeCell ref="D69:E69"/>
    <mergeCell ref="B74:C74"/>
    <mergeCell ref="B75:C75"/>
    <mergeCell ref="B76:C76"/>
    <mergeCell ref="B77:C77"/>
    <mergeCell ref="B67:C67"/>
    <mergeCell ref="B68:C68"/>
    <mergeCell ref="B69:C69"/>
    <mergeCell ref="B70:C70"/>
    <mergeCell ref="B71:C71"/>
    <mergeCell ref="B72:C72"/>
    <mergeCell ref="B73:C73"/>
    <mergeCell ref="D49:E49"/>
    <mergeCell ref="F49:G49"/>
    <mergeCell ref="B50:C50"/>
    <mergeCell ref="D50:E50"/>
    <mergeCell ref="F50:G50"/>
    <mergeCell ref="D72:E72"/>
    <mergeCell ref="D73:E73"/>
    <mergeCell ref="F72:G72"/>
    <mergeCell ref="F73:G73"/>
    <mergeCell ref="D59:E59"/>
    <mergeCell ref="D60:E60"/>
    <mergeCell ref="F59:G59"/>
    <mergeCell ref="F60:G60"/>
    <mergeCell ref="B61:C61"/>
    <mergeCell ref="B62:C62"/>
    <mergeCell ref="B63:C63"/>
    <mergeCell ref="B64:C64"/>
    <mergeCell ref="B66:C66"/>
    <mergeCell ref="B65:C65"/>
    <mergeCell ref="D65:E65"/>
    <mergeCell ref="F65:G65"/>
    <mergeCell ref="D70:E70"/>
    <mergeCell ref="D71:E71"/>
    <mergeCell ref="F70:G70"/>
    <mergeCell ref="D61:E61"/>
    <mergeCell ref="D62:E62"/>
    <mergeCell ref="D63:E63"/>
    <mergeCell ref="D64:E64"/>
    <mergeCell ref="D66:E66"/>
    <mergeCell ref="D67:E67"/>
    <mergeCell ref="D68:E68"/>
    <mergeCell ref="B60:C60"/>
    <mergeCell ref="B52:C52"/>
    <mergeCell ref="D52:E52"/>
    <mergeCell ref="B53:C53"/>
    <mergeCell ref="D53:E53"/>
    <mergeCell ref="B54:C54"/>
    <mergeCell ref="D54:E54"/>
    <mergeCell ref="A1:G1"/>
    <mergeCell ref="A2:G2"/>
    <mergeCell ref="A3:G3"/>
    <mergeCell ref="A4:G4"/>
    <mergeCell ref="B48:C48"/>
    <mergeCell ref="D48:E48"/>
    <mergeCell ref="F48:G48"/>
    <mergeCell ref="F58:G58"/>
    <mergeCell ref="B59:C59"/>
    <mergeCell ref="A23:B23"/>
    <mergeCell ref="C23:D23"/>
    <mergeCell ref="E23:F23"/>
    <mergeCell ref="C24:D24"/>
    <mergeCell ref="E24:F24"/>
    <mergeCell ref="C25:D25"/>
    <mergeCell ref="B58:C58"/>
    <mergeCell ref="D58:E58"/>
    <mergeCell ref="F52:G52"/>
    <mergeCell ref="F53:G53"/>
    <mergeCell ref="F54:G54"/>
    <mergeCell ref="B51:C51"/>
    <mergeCell ref="D51:E51"/>
    <mergeCell ref="F51:G51"/>
    <mergeCell ref="B49:C49"/>
    <mergeCell ref="D90:E90"/>
    <mergeCell ref="D86:E86"/>
    <mergeCell ref="D87:E87"/>
    <mergeCell ref="D88:E88"/>
    <mergeCell ref="D89:E89"/>
    <mergeCell ref="D74:E74"/>
    <mergeCell ref="D75:E75"/>
    <mergeCell ref="D76:E76"/>
    <mergeCell ref="D77:E77"/>
    <mergeCell ref="F74:G74"/>
    <mergeCell ref="F75:G75"/>
    <mergeCell ref="F76:G76"/>
    <mergeCell ref="F77:G77"/>
    <mergeCell ref="F61:G61"/>
    <mergeCell ref="F62:G62"/>
    <mergeCell ref="F63:G63"/>
    <mergeCell ref="F64:G64"/>
    <mergeCell ref="F66:G66"/>
    <mergeCell ref="F67:G67"/>
    <mergeCell ref="F68:G68"/>
    <mergeCell ref="F69:G69"/>
    <mergeCell ref="F71:G71"/>
    <mergeCell ref="B91:C91"/>
    <mergeCell ref="D91:E91"/>
    <mergeCell ref="F91:G91"/>
    <mergeCell ref="F78:G78"/>
    <mergeCell ref="F79:G79"/>
    <mergeCell ref="F80:G80"/>
    <mergeCell ref="F81:G81"/>
    <mergeCell ref="F82:G82"/>
    <mergeCell ref="F83:G83"/>
    <mergeCell ref="F84:G84"/>
    <mergeCell ref="F85:G85"/>
    <mergeCell ref="F90:G90"/>
    <mergeCell ref="F86:G86"/>
    <mergeCell ref="F87:G87"/>
    <mergeCell ref="F88:G88"/>
    <mergeCell ref="F89:G89"/>
    <mergeCell ref="D78:E78"/>
    <mergeCell ref="D79:E79"/>
    <mergeCell ref="D80:E80"/>
    <mergeCell ref="D81:E81"/>
    <mergeCell ref="D82:E82"/>
    <mergeCell ref="D83:E83"/>
    <mergeCell ref="D84:E84"/>
    <mergeCell ref="D85:E8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2016-03-14T09:02:25Z</dcterms:modified>
</cp:coreProperties>
</file>