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107"/>
  <c r="F54"/>
  <c r="F52"/>
  <c r="D108"/>
  <c r="F105"/>
  <c r="E44"/>
  <c r="D44"/>
  <c r="B43"/>
  <c r="B42"/>
  <c r="B41"/>
  <c r="B40"/>
  <c r="B39"/>
  <c r="B38"/>
  <c r="B37"/>
  <c r="B36"/>
  <c r="C6"/>
  <c r="G44" l="1"/>
  <c r="F51"/>
  <c r="F50"/>
  <c r="F53"/>
  <c r="F55" l="1"/>
  <c r="F115" s="1"/>
</calcChain>
</file>

<file path=xl/sharedStrings.xml><?xml version="1.0" encoding="utf-8"?>
<sst xmlns="http://schemas.openxmlformats.org/spreadsheetml/2006/main" count="221" uniqueCount="167">
  <si>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</si>
  <si>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</si>
  <si>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</si>
  <si>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</si>
  <si>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</si>
  <si>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</si>
  <si>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</si>
  <si>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</si>
  <si>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</si>
  <si>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</si>
  <si>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</si>
  <si>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</si>
  <si>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</si>
  <si>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</si>
  <si>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</si>
  <si>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</si>
  <si>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</si>
  <si>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</si>
  <si>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</si>
  <si>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</si>
  <si>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</si>
  <si>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</si>
  <si>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</si>
  <si>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</si>
  <si>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</si>
  <si>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</si>
  <si>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</si>
  <si>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</si>
  <si>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</si>
  <si>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</si>
  <si>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</si>
  <si>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</si>
  <si>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</si>
  <si>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</si>
  <si>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</si>
  <si>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</si>
  <si>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</si>
  <si>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</si>
  <si>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</si>
  <si>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</si>
  <si>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</si>
  <si>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</si>
  <si>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</si>
  <si>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</si>
  <si>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</si>
  <si>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</si>
  <si>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</si>
  <si>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</si>
  <si>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</si>
  <si>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</si>
  <si>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</si>
  <si>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</si>
  <si>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</si>
  <si>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</si>
  <si>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</si>
  <si>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</si>
  <si>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</si>
  <si>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</si>
  <si>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</si>
  <si>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</si>
  <si>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</si>
  <si>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</si>
  <si>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</si>
  <si>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</si>
  <si>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</si>
  <si>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</si>
  <si>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6  по улице Дружбы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</si>
  <si>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</si>
  <si>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</si>
  <si>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</si>
  <si>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</si>
  <si>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</si>
  <si>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</si>
  <si>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</si>
  <si>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</si>
  <si>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</si>
  <si>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</si>
  <si>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</si>
  <si>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</si>
  <si>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</si>
  <si>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</si>
  <si>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</si>
  <si>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</si>
  <si>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</si>
  <si>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</si>
  <si>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</si>
  <si>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</si>
  <si>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</si>
  <si>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</si>
  <si>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</si>
  <si>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</si>
  <si>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318 от 22.12.08г.</t>
  </si>
  <si>
    <t>01.04.2011г.</t>
  </si>
  <si>
    <t>25.08.2013г.</t>
  </si>
  <si>
    <t>01.12.2013г.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</si>
  <si>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</si>
  <si>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</si>
  <si>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</si>
  <si>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</si>
  <si>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</si>
  <si>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</si>
  <si>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</si>
  <si>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оконных створок</t>
  </si>
  <si>
    <t>Январь</t>
  </si>
  <si>
    <t>кв.30 замена стояка канализации</t>
  </si>
  <si>
    <t>Ремонт стояка ХВ  в подвале</t>
  </si>
  <si>
    <t>Ремонт врезки ХВ в подвале</t>
  </si>
  <si>
    <t>Расчистка снега во дворе</t>
  </si>
  <si>
    <t>Установка замка</t>
  </si>
  <si>
    <t>Февраль</t>
  </si>
  <si>
    <t>кв.33 замена шарового крана на врезке ХВ</t>
  </si>
  <si>
    <t>Ремонт освещения площадок</t>
  </si>
  <si>
    <t>Очистка кровли от наледи, сосулек, ограждение опасных участков</t>
  </si>
  <si>
    <t>кв.91 ремонт стояка ХВ</t>
  </si>
  <si>
    <t>Март</t>
  </si>
  <si>
    <t>Ремонт лестничной площадки</t>
  </si>
  <si>
    <t>Апрель</t>
  </si>
  <si>
    <t>кв.19 замена участка стояка канализации</t>
  </si>
  <si>
    <t>Очистка кровли от снега</t>
  </si>
  <si>
    <t>Замена литиевого элемента ОПУ</t>
  </si>
  <si>
    <t>Поверка ПРЭМ-2 - 1 шт</t>
  </si>
  <si>
    <t>Ремонт мягкой кровли</t>
  </si>
  <si>
    <t>Май</t>
  </si>
  <si>
    <t>кв.66 замена участка стояка канализации</t>
  </si>
  <si>
    <t>Устройство обрамления (бандажа) на оголовок дым. и вент.каналов</t>
  </si>
  <si>
    <t>кв.88 замена спаренного стояка ХВ, кв.85,89 замена стояка ХВ</t>
  </si>
  <si>
    <t>Июнь</t>
  </si>
  <si>
    <t>Ремонт кровли</t>
  </si>
  <si>
    <t>Установка и наладка ПРЭМ после поверки</t>
  </si>
  <si>
    <t>Замена стояка отопления кв.46</t>
  </si>
  <si>
    <t>Июль</t>
  </si>
  <si>
    <t>Установка перил у под. №2</t>
  </si>
  <si>
    <t>Август</t>
  </si>
  <si>
    <t>Прочистка канализации в подвале</t>
  </si>
  <si>
    <t>кв.17 замена врезки ХВ</t>
  </si>
  <si>
    <t>кв.4 замена стояка отопления</t>
  </si>
  <si>
    <t>Сентябрь</t>
  </si>
  <si>
    <t>кв.15 замена стояков отопления</t>
  </si>
  <si>
    <t>Заполнение системы отопления</t>
  </si>
  <si>
    <t>Замена участка стояка отопления, замена шарового крана в подвале</t>
  </si>
  <si>
    <t>кв.2 ремонт стояка ХВ</t>
  </si>
  <si>
    <t>Октябрь</t>
  </si>
  <si>
    <t>Разработка чертеж-проекта на установку узла учета тепловой энергии и теплоносителя в системе отопления МКД</t>
  </si>
  <si>
    <t>Замена лежака канализации в подвале</t>
  </si>
  <si>
    <t>Заполнение системы отопления, наладка циркуляции</t>
  </si>
  <si>
    <t>Ремонт освещения в подвале</t>
  </si>
  <si>
    <t>Снятие комплекта термометров на поверку</t>
  </si>
  <si>
    <t>Поверка комплекта термометров</t>
  </si>
  <si>
    <t>Снятие ПРЭМ для ремонта и поверки</t>
  </si>
  <si>
    <t>Поверка и ремонт ПРЭМ</t>
  </si>
  <si>
    <t>Установка комплекта термометров</t>
  </si>
  <si>
    <t>Установка ПРЭМ</t>
  </si>
  <si>
    <t>Разборка разрушенных дым и вент каналов, уборка мусора</t>
  </si>
  <si>
    <t>Ноябрь</t>
  </si>
  <si>
    <t>Декабрь</t>
  </si>
  <si>
    <t>Ремонт щита этажного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</si>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</sst>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topLeftCell="A130" workbookViewId="0">
      <selection activeCell="A137" sqref="A13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66</v>
      </c>
      <c r="B3" s="33"/>
      <c r="C3" s="33"/>
      <c r="D3" s="33"/>
      <c r="E3" s="33"/>
      <c r="F3" s="33"/>
      <c r="G3" s="33"/>
    </row>
    <row r="4" spans="1:8">
      <c r="A4" s="33" t="s">
        <v>101</v>
      </c>
      <c r="B4" s="33"/>
      <c r="C4" s="33"/>
      <c r="D4" s="33"/>
      <c r="E4" s="33"/>
      <c r="F4" s="33"/>
      <c r="G4" s="33"/>
      <c r="H4" s="10">
        <v>12</v>
      </c>
    </row>
    <row r="5" spans="1:8" ht="11.25" customHeight="1"/>
    <row r="6" spans="1:8">
      <c r="A6" s="1" t="s">
        <v>6</v>
      </c>
      <c r="C6" s="2">
        <f>D7+D8</f>
        <v>4536.8</v>
      </c>
      <c r="D6" s="1" t="s">
        <v>2</v>
      </c>
    </row>
    <row r="7" spans="1:8">
      <c r="A7" s="1" t="s">
        <v>67</v>
      </c>
      <c r="B7" s="1" t="s">
        <v>68</v>
      </c>
      <c r="C7" s="2"/>
      <c r="D7" s="1">
        <v>4536.8</v>
      </c>
      <c r="E7" s="1" t="s">
        <v>2</v>
      </c>
    </row>
    <row r="8" spans="1:8">
      <c r="B8" s="1" t="s">
        <v>69</v>
      </c>
      <c r="C8" s="2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6</v>
      </c>
    </row>
    <row r="11" spans="1:8">
      <c r="A11" s="1" t="s">
        <v>72</v>
      </c>
      <c r="C11" s="1">
        <v>99</v>
      </c>
    </row>
    <row r="12" spans="1:8">
      <c r="A12" s="1" t="s">
        <v>73</v>
      </c>
      <c r="E12" s="1">
        <v>394.2</v>
      </c>
      <c r="F12" s="1" t="s">
        <v>2</v>
      </c>
    </row>
    <row r="13" spans="1:8">
      <c r="A13" s="1" t="s">
        <v>74</v>
      </c>
      <c r="B13" s="1">
        <v>1241</v>
      </c>
      <c r="C13" s="1" t="s">
        <v>2</v>
      </c>
    </row>
    <row r="14" spans="1:8">
      <c r="A14" s="1" t="s">
        <v>75</v>
      </c>
      <c r="D14" s="1">
        <v>3200</v>
      </c>
      <c r="E14" s="1" t="s">
        <v>2</v>
      </c>
    </row>
    <row r="16" spans="1:8">
      <c r="A16" s="1" t="s">
        <v>76</v>
      </c>
    </row>
    <row r="17" spans="1:6">
      <c r="A17" s="47" t="s">
        <v>77</v>
      </c>
      <c r="B17" s="47"/>
      <c r="C17" s="47"/>
      <c r="D17" s="47"/>
      <c r="E17" s="47" t="s">
        <v>78</v>
      </c>
      <c r="F17" s="47"/>
    </row>
    <row r="18" spans="1:6">
      <c r="A18" s="48" t="s">
        <v>79</v>
      </c>
      <c r="B18" s="48"/>
      <c r="C18" s="48"/>
      <c r="D18" s="48"/>
      <c r="E18" s="47" t="s">
        <v>93</v>
      </c>
      <c r="F18" s="47"/>
    </row>
    <row r="19" spans="1:6">
      <c r="A19" s="48" t="s">
        <v>80</v>
      </c>
      <c r="B19" s="48"/>
      <c r="C19" s="48"/>
      <c r="D19" s="48"/>
      <c r="E19" s="47" t="s">
        <v>92</v>
      </c>
      <c r="F19" s="47"/>
    </row>
    <row r="20" spans="1:6">
      <c r="A20" s="48" t="s">
        <v>81</v>
      </c>
      <c r="B20" s="48"/>
      <c r="C20" s="48"/>
      <c r="D20" s="48"/>
      <c r="E20" s="47" t="s">
        <v>94</v>
      </c>
      <c r="F20" s="47"/>
    </row>
    <row r="22" spans="1:6">
      <c r="A22" s="1" t="s">
        <v>82</v>
      </c>
    </row>
    <row r="23" spans="1:6" ht="31.5" customHeight="1">
      <c r="A23" s="49" t="s">
        <v>83</v>
      </c>
      <c r="B23" s="49"/>
      <c r="C23" s="49" t="s">
        <v>84</v>
      </c>
      <c r="D23" s="49"/>
      <c r="E23" s="49" t="s">
        <v>85</v>
      </c>
      <c r="F23" s="49"/>
    </row>
    <row r="24" spans="1:6">
      <c r="A24" s="12" t="s">
        <v>86</v>
      </c>
      <c r="B24" s="12"/>
      <c r="C24" s="47">
        <v>99</v>
      </c>
      <c r="D24" s="47"/>
      <c r="E24" s="47">
        <v>99</v>
      </c>
      <c r="F24" s="47"/>
    </row>
    <row r="25" spans="1:6">
      <c r="A25" s="12" t="s">
        <v>87</v>
      </c>
      <c r="B25" s="12"/>
      <c r="C25" s="47">
        <v>60</v>
      </c>
      <c r="D25" s="47"/>
      <c r="E25" s="47">
        <v>64</v>
      </c>
      <c r="F25" s="47"/>
    </row>
    <row r="27" spans="1:6">
      <c r="A27" s="1" t="s">
        <v>88</v>
      </c>
      <c r="C27" s="1" t="s">
        <v>91</v>
      </c>
    </row>
    <row r="29" spans="1:6">
      <c r="A29" s="1" t="s">
        <v>89</v>
      </c>
    </row>
    <row r="30" spans="1:6">
      <c r="B30" s="1" t="s">
        <v>156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157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30.75" customHeight="1">
      <c r="A34" s="1" t="s">
        <v>1</v>
      </c>
    </row>
    <row r="35" spans="1:10" ht="98.25" customHeight="1">
      <c r="A35" s="13" t="s">
        <v>3</v>
      </c>
      <c r="B35" s="23" t="s">
        <v>158</v>
      </c>
      <c r="C35" s="23" t="s">
        <v>159</v>
      </c>
      <c r="D35" s="13" t="s">
        <v>95</v>
      </c>
      <c r="E35" s="16" t="s">
        <v>4</v>
      </c>
      <c r="F35" s="24" t="s">
        <v>162</v>
      </c>
      <c r="G35" s="24" t="s">
        <v>163</v>
      </c>
      <c r="H35" s="14"/>
      <c r="I35" s="14"/>
      <c r="J35" s="14"/>
    </row>
    <row r="36" spans="1:10">
      <c r="A36" s="29" t="s">
        <v>34</v>
      </c>
      <c r="B36" s="4">
        <f>D36/C36</f>
        <v>69449.990228013034</v>
      </c>
      <c r="C36" s="5">
        <v>3.07</v>
      </c>
      <c r="D36" s="5">
        <v>213211.47</v>
      </c>
      <c r="E36" s="5">
        <v>-632.41999999999996</v>
      </c>
      <c r="F36" s="50">
        <v>433786.09</v>
      </c>
      <c r="G36" s="51">
        <f>D36+D37+E36+E37-F36</f>
        <v>11544.209999999963</v>
      </c>
    </row>
    <row r="37" spans="1:10">
      <c r="A37" s="30"/>
      <c r="B37" s="4">
        <f>D37/C37</f>
        <v>69231.985074626864</v>
      </c>
      <c r="C37" s="5">
        <v>3.35</v>
      </c>
      <c r="D37" s="5">
        <v>231927.15</v>
      </c>
      <c r="E37" s="5">
        <v>824.1</v>
      </c>
      <c r="F37" s="50"/>
      <c r="G37" s="52"/>
    </row>
    <row r="38" spans="1:10">
      <c r="A38" s="29" t="s">
        <v>35</v>
      </c>
      <c r="B38" s="4">
        <f t="shared" ref="B38:B43" si="0">D38/C38</f>
        <v>270.28100320711906</v>
      </c>
      <c r="C38" s="5">
        <v>1577.74</v>
      </c>
      <c r="D38" s="5">
        <v>426433.15</v>
      </c>
      <c r="E38" s="5"/>
      <c r="F38" s="50">
        <v>757435.56</v>
      </c>
      <c r="G38" s="51">
        <f t="shared" ref="G38" si="1">D38+D39+E38+E39-F38</f>
        <v>23648.919999999925</v>
      </c>
    </row>
    <row r="39" spans="1:10">
      <c r="A39" s="30"/>
      <c r="B39" s="4">
        <f t="shared" si="0"/>
        <v>201.96199951025895</v>
      </c>
      <c r="C39" s="5">
        <v>1756.03</v>
      </c>
      <c r="D39" s="5">
        <v>354651.33</v>
      </c>
      <c r="E39" s="5"/>
      <c r="F39" s="50"/>
      <c r="G39" s="52"/>
    </row>
    <row r="40" spans="1:10" ht="16.5" customHeight="1">
      <c r="A40" s="29" t="s">
        <v>96</v>
      </c>
      <c r="B40" s="4">
        <f t="shared" si="0"/>
        <v>6481.9135446685868</v>
      </c>
      <c r="C40" s="5">
        <v>17.350000000000001</v>
      </c>
      <c r="D40" s="5">
        <v>112461.2</v>
      </c>
      <c r="E40" s="5">
        <v>-971.5</v>
      </c>
      <c r="F40" s="50">
        <v>240563.71</v>
      </c>
      <c r="G40" s="51">
        <f t="shared" ref="G40" si="2">D40+D41+E40+E41-F40</f>
        <v>243.80000000001746</v>
      </c>
    </row>
    <row r="41" spans="1:10">
      <c r="A41" s="30"/>
      <c r="B41" s="4">
        <f t="shared" si="0"/>
        <v>6531.3767514270894</v>
      </c>
      <c r="C41" s="5">
        <v>19.27</v>
      </c>
      <c r="D41" s="5">
        <v>125859.63</v>
      </c>
      <c r="E41" s="5">
        <v>3458.18</v>
      </c>
      <c r="F41" s="50"/>
      <c r="G41" s="52"/>
    </row>
    <row r="42" spans="1:10" ht="16.5" customHeight="1">
      <c r="A42" s="29" t="s">
        <v>97</v>
      </c>
      <c r="B42" s="4">
        <f t="shared" si="0"/>
        <v>6372.5760869565211</v>
      </c>
      <c r="C42" s="5">
        <v>26.68</v>
      </c>
      <c r="D42" s="5">
        <v>170020.33</v>
      </c>
      <c r="E42" s="5">
        <v>-1493.93</v>
      </c>
      <c r="F42" s="50">
        <v>351001.68</v>
      </c>
      <c r="G42" s="51">
        <f t="shared" ref="G42" si="3">D42+D43+E42+E43-F42</f>
        <v>19.449999999953434</v>
      </c>
    </row>
    <row r="43" spans="1:10">
      <c r="A43" s="30"/>
      <c r="B43" s="4">
        <f t="shared" si="0"/>
        <v>6260.0165843330979</v>
      </c>
      <c r="C43" s="5">
        <v>28.34</v>
      </c>
      <c r="D43" s="5">
        <v>177408.87</v>
      </c>
      <c r="E43" s="5">
        <v>5085.8599999999997</v>
      </c>
      <c r="F43" s="50"/>
      <c r="G43" s="52"/>
    </row>
    <row r="44" spans="1:10">
      <c r="A44" s="3" t="s">
        <v>63</v>
      </c>
      <c r="B44" s="4"/>
      <c r="C44" s="5"/>
      <c r="D44" s="5">
        <f>SUM(D36:D43)</f>
        <v>1811973.1300000004</v>
      </c>
      <c r="E44" s="5">
        <f>SUM(E36:E43)</f>
        <v>6270.2899999999991</v>
      </c>
      <c r="F44" s="5">
        <f t="shared" ref="F44:G44" si="4">SUM(F36:F43)</f>
        <v>1782787.04</v>
      </c>
      <c r="G44" s="5">
        <f t="shared" si="4"/>
        <v>35456.379999999859</v>
      </c>
    </row>
    <row r="47" spans="1:10">
      <c r="A47" s="1" t="s">
        <v>7</v>
      </c>
    </row>
    <row r="49" spans="1:7" ht="62.25" customHeight="1">
      <c r="A49" s="8" t="s">
        <v>8</v>
      </c>
      <c r="B49" s="34" t="s">
        <v>9</v>
      </c>
      <c r="C49" s="35"/>
      <c r="D49" s="34" t="s">
        <v>10</v>
      </c>
      <c r="E49" s="35"/>
      <c r="F49" s="34" t="s">
        <v>11</v>
      </c>
      <c r="G49" s="35"/>
    </row>
    <row r="50" spans="1:7" ht="36.75" customHeight="1">
      <c r="A50" s="8">
        <v>1</v>
      </c>
      <c r="B50" s="36" t="s">
        <v>99</v>
      </c>
      <c r="C50" s="36"/>
      <c r="D50" s="37" t="s">
        <v>12</v>
      </c>
      <c r="E50" s="37"/>
      <c r="F50" s="38">
        <f>0.58*H4*C6</f>
        <v>31576.127999999997</v>
      </c>
      <c r="G50" s="38"/>
    </row>
    <row r="51" spans="1:7" ht="32.25" customHeight="1">
      <c r="A51" s="8">
        <v>2</v>
      </c>
      <c r="B51" s="36" t="s">
        <v>13</v>
      </c>
      <c r="C51" s="36"/>
      <c r="D51" s="37" t="s">
        <v>12</v>
      </c>
      <c r="E51" s="37"/>
      <c r="F51" s="38">
        <f>1.82*H4*C6</f>
        <v>99083.712</v>
      </c>
      <c r="G51" s="38"/>
    </row>
    <row r="52" spans="1:7" ht="18" customHeight="1">
      <c r="A52" s="11">
        <v>3</v>
      </c>
      <c r="B52" s="36" t="s">
        <v>14</v>
      </c>
      <c r="C52" s="36"/>
      <c r="D52" s="37" t="s">
        <v>15</v>
      </c>
      <c r="E52" s="37"/>
      <c r="F52" s="38">
        <f>0.17*H4*C6</f>
        <v>9255.0720000000001</v>
      </c>
      <c r="G52" s="38"/>
    </row>
    <row r="53" spans="1:7" ht="65.25" customHeight="1">
      <c r="A53" s="11">
        <v>4</v>
      </c>
      <c r="B53" s="36" t="s">
        <v>16</v>
      </c>
      <c r="C53" s="36"/>
      <c r="D53" s="34" t="s">
        <v>100</v>
      </c>
      <c r="E53" s="35"/>
      <c r="F53" s="38">
        <f>0.84*H4*C6</f>
        <v>45730.944000000003</v>
      </c>
      <c r="G53" s="38"/>
    </row>
    <row r="54" spans="1:7" ht="61.5" customHeight="1">
      <c r="A54" s="11">
        <v>5</v>
      </c>
      <c r="B54" s="36" t="s">
        <v>17</v>
      </c>
      <c r="C54" s="36"/>
      <c r="D54" s="37" t="s">
        <v>18</v>
      </c>
      <c r="E54" s="37"/>
      <c r="F54" s="38">
        <f>1.37*H4*C6</f>
        <v>74584.992000000013</v>
      </c>
      <c r="G54" s="38"/>
    </row>
    <row r="55" spans="1:7" ht="30.75" customHeight="1">
      <c r="A55" s="8"/>
      <c r="B55" s="36" t="s">
        <v>19</v>
      </c>
      <c r="C55" s="36"/>
      <c r="D55" s="37"/>
      <c r="E55" s="37"/>
      <c r="F55" s="38">
        <f>SUM(F50:G54)</f>
        <v>260230.84800000006</v>
      </c>
      <c r="G55" s="38"/>
    </row>
    <row r="57" spans="1:7">
      <c r="A57" s="1" t="s">
        <v>20</v>
      </c>
    </row>
    <row r="59" spans="1:7" ht="46.5" customHeight="1">
      <c r="A59" s="8" t="s">
        <v>8</v>
      </c>
      <c r="B59" s="37" t="s">
        <v>21</v>
      </c>
      <c r="C59" s="37"/>
      <c r="D59" s="34" t="s">
        <v>22</v>
      </c>
      <c r="E59" s="35"/>
      <c r="F59" s="34" t="s">
        <v>23</v>
      </c>
      <c r="G59" s="35"/>
    </row>
    <row r="60" spans="1:7" ht="30" customHeight="1">
      <c r="A60" s="8">
        <v>1</v>
      </c>
      <c r="B60" s="27" t="s">
        <v>102</v>
      </c>
      <c r="C60" s="27"/>
      <c r="D60" s="28" t="s">
        <v>103</v>
      </c>
      <c r="E60" s="28"/>
      <c r="F60" s="25">
        <v>4789</v>
      </c>
      <c r="G60" s="26"/>
    </row>
    <row r="61" spans="1:7" ht="37.5" customHeight="1">
      <c r="A61" s="15">
        <v>2</v>
      </c>
      <c r="B61" s="27" t="s">
        <v>104</v>
      </c>
      <c r="C61" s="27"/>
      <c r="D61" s="28" t="s">
        <v>103</v>
      </c>
      <c r="E61" s="28"/>
      <c r="F61" s="25">
        <v>3700.76</v>
      </c>
      <c r="G61" s="26"/>
    </row>
    <row r="62" spans="1:7" ht="30" customHeight="1">
      <c r="A62" s="17">
        <v>3</v>
      </c>
      <c r="B62" s="27" t="s">
        <v>105</v>
      </c>
      <c r="C62" s="27"/>
      <c r="D62" s="28" t="s">
        <v>103</v>
      </c>
      <c r="E62" s="28"/>
      <c r="F62" s="25">
        <v>1287.3699999999999</v>
      </c>
      <c r="G62" s="26"/>
    </row>
    <row r="63" spans="1:7" ht="30" customHeight="1">
      <c r="A63" s="17">
        <v>4</v>
      </c>
      <c r="B63" s="27" t="s">
        <v>106</v>
      </c>
      <c r="C63" s="27"/>
      <c r="D63" s="28" t="s">
        <v>103</v>
      </c>
      <c r="E63" s="28"/>
      <c r="F63" s="25">
        <v>2123.38</v>
      </c>
      <c r="G63" s="26"/>
    </row>
    <row r="64" spans="1:7">
      <c r="A64" s="17">
        <v>5</v>
      </c>
      <c r="B64" s="27" t="s">
        <v>107</v>
      </c>
      <c r="C64" s="27"/>
      <c r="D64" s="28" t="s">
        <v>103</v>
      </c>
      <c r="E64" s="28"/>
      <c r="F64" s="25">
        <v>1081.6400000000001</v>
      </c>
      <c r="G64" s="26"/>
    </row>
    <row r="65" spans="1:7">
      <c r="A65" s="17">
        <v>6</v>
      </c>
      <c r="B65" s="27" t="s">
        <v>108</v>
      </c>
      <c r="C65" s="27"/>
      <c r="D65" s="28" t="s">
        <v>109</v>
      </c>
      <c r="E65" s="28"/>
      <c r="F65" s="25">
        <v>440</v>
      </c>
      <c r="G65" s="26"/>
    </row>
    <row r="66" spans="1:7" ht="33.75" customHeight="1">
      <c r="A66" s="17">
        <v>7</v>
      </c>
      <c r="B66" s="27" t="s">
        <v>110</v>
      </c>
      <c r="C66" s="27"/>
      <c r="D66" s="28" t="s">
        <v>109</v>
      </c>
      <c r="E66" s="28"/>
      <c r="F66" s="25">
        <v>4365.91</v>
      </c>
      <c r="G66" s="26"/>
    </row>
    <row r="67" spans="1:7" ht="31.5" customHeight="1">
      <c r="A67" s="17">
        <v>8</v>
      </c>
      <c r="B67" s="27" t="s">
        <v>111</v>
      </c>
      <c r="C67" s="27"/>
      <c r="D67" s="28" t="s">
        <v>109</v>
      </c>
      <c r="E67" s="28"/>
      <c r="F67" s="25">
        <v>525.07000000000005</v>
      </c>
      <c r="G67" s="26"/>
    </row>
    <row r="68" spans="1:7" ht="60.75" customHeight="1">
      <c r="A68" s="17">
        <v>9</v>
      </c>
      <c r="B68" s="27" t="s">
        <v>112</v>
      </c>
      <c r="C68" s="27"/>
      <c r="D68" s="28" t="s">
        <v>109</v>
      </c>
      <c r="E68" s="28"/>
      <c r="F68" s="25">
        <v>1562.24</v>
      </c>
      <c r="G68" s="26"/>
    </row>
    <row r="69" spans="1:7">
      <c r="A69" s="17">
        <v>10</v>
      </c>
      <c r="B69" s="27" t="s">
        <v>113</v>
      </c>
      <c r="C69" s="27"/>
      <c r="D69" s="28" t="s">
        <v>114</v>
      </c>
      <c r="E69" s="28"/>
      <c r="F69" s="25">
        <v>364.61</v>
      </c>
      <c r="G69" s="26"/>
    </row>
    <row r="70" spans="1:7" ht="34.5" customHeight="1">
      <c r="A70" s="18">
        <v>11</v>
      </c>
      <c r="B70" s="27" t="s">
        <v>119</v>
      </c>
      <c r="C70" s="27"/>
      <c r="D70" s="28" t="s">
        <v>114</v>
      </c>
      <c r="E70" s="28"/>
      <c r="F70" s="25">
        <v>1712.17</v>
      </c>
      <c r="G70" s="26"/>
    </row>
    <row r="71" spans="1:7" ht="34.5" customHeight="1">
      <c r="A71" s="18">
        <v>12</v>
      </c>
      <c r="B71" s="27" t="s">
        <v>115</v>
      </c>
      <c r="C71" s="27"/>
      <c r="D71" s="28" t="s">
        <v>116</v>
      </c>
      <c r="E71" s="28"/>
      <c r="F71" s="25">
        <v>456</v>
      </c>
      <c r="G71" s="26"/>
    </row>
    <row r="72" spans="1:7" ht="30.75" customHeight="1">
      <c r="A72" s="18">
        <v>13</v>
      </c>
      <c r="B72" s="27" t="s">
        <v>117</v>
      </c>
      <c r="C72" s="27"/>
      <c r="D72" s="28" t="s">
        <v>116</v>
      </c>
      <c r="E72" s="28"/>
      <c r="F72" s="25">
        <v>1737.8</v>
      </c>
      <c r="G72" s="26"/>
    </row>
    <row r="73" spans="1:7">
      <c r="A73" s="18">
        <v>14</v>
      </c>
      <c r="B73" s="27" t="s">
        <v>118</v>
      </c>
      <c r="C73" s="27"/>
      <c r="D73" s="28" t="s">
        <v>116</v>
      </c>
      <c r="E73" s="28"/>
      <c r="F73" s="25">
        <v>710.48</v>
      </c>
      <c r="G73" s="26"/>
    </row>
    <row r="74" spans="1:7">
      <c r="A74" s="18">
        <v>15</v>
      </c>
      <c r="B74" s="27" t="s">
        <v>120</v>
      </c>
      <c r="C74" s="27"/>
      <c r="D74" s="28" t="s">
        <v>116</v>
      </c>
      <c r="E74" s="28"/>
      <c r="F74" s="25">
        <v>2369.2399999999998</v>
      </c>
      <c r="G74" s="26"/>
    </row>
    <row r="75" spans="1:7">
      <c r="A75" s="18">
        <v>16</v>
      </c>
      <c r="B75" s="27" t="s">
        <v>121</v>
      </c>
      <c r="C75" s="27"/>
      <c r="D75" s="28" t="s">
        <v>122</v>
      </c>
      <c r="E75" s="28"/>
      <c r="F75" s="25">
        <v>109360</v>
      </c>
      <c r="G75" s="26"/>
    </row>
    <row r="76" spans="1:7" ht="32.25" customHeight="1">
      <c r="A76" s="18">
        <v>17</v>
      </c>
      <c r="B76" s="39" t="s">
        <v>123</v>
      </c>
      <c r="C76" s="40"/>
      <c r="D76" s="31" t="s">
        <v>122</v>
      </c>
      <c r="E76" s="32"/>
      <c r="F76" s="25">
        <v>2033.54</v>
      </c>
      <c r="G76" s="26"/>
    </row>
    <row r="77" spans="1:7" ht="56.25" customHeight="1">
      <c r="A77" s="18">
        <v>18</v>
      </c>
      <c r="B77" s="27" t="s">
        <v>124</v>
      </c>
      <c r="C77" s="27"/>
      <c r="D77" s="28" t="s">
        <v>122</v>
      </c>
      <c r="E77" s="28"/>
      <c r="F77" s="25">
        <v>2446.1999999999998</v>
      </c>
      <c r="G77" s="26"/>
    </row>
    <row r="78" spans="1:7" ht="54" customHeight="1">
      <c r="A78" s="18">
        <v>19</v>
      </c>
      <c r="B78" s="27" t="s">
        <v>125</v>
      </c>
      <c r="C78" s="27"/>
      <c r="D78" s="28" t="s">
        <v>126</v>
      </c>
      <c r="E78" s="28"/>
      <c r="F78" s="25">
        <v>2708.76</v>
      </c>
      <c r="G78" s="26"/>
    </row>
    <row r="79" spans="1:7">
      <c r="A79" s="18">
        <v>20</v>
      </c>
      <c r="B79" s="27" t="s">
        <v>127</v>
      </c>
      <c r="C79" s="27"/>
      <c r="D79" s="28" t="s">
        <v>126</v>
      </c>
      <c r="E79" s="28"/>
      <c r="F79" s="25">
        <v>3040.15</v>
      </c>
      <c r="G79" s="26"/>
    </row>
    <row r="80" spans="1:7" ht="32.25" customHeight="1">
      <c r="A80" s="18">
        <v>21</v>
      </c>
      <c r="B80" s="27" t="s">
        <v>128</v>
      </c>
      <c r="C80" s="27"/>
      <c r="D80" s="28" t="s">
        <v>126</v>
      </c>
      <c r="E80" s="28"/>
      <c r="F80" s="25">
        <v>1998.67</v>
      </c>
      <c r="G80" s="26"/>
    </row>
    <row r="81" spans="1:7" ht="30" customHeight="1">
      <c r="A81" s="18">
        <v>22</v>
      </c>
      <c r="B81" s="27" t="s">
        <v>129</v>
      </c>
      <c r="C81" s="27"/>
      <c r="D81" s="28" t="s">
        <v>130</v>
      </c>
      <c r="E81" s="28"/>
      <c r="F81" s="25">
        <v>3006.23</v>
      </c>
      <c r="G81" s="26"/>
    </row>
    <row r="82" spans="1:7" ht="33" customHeight="1">
      <c r="A82" s="18">
        <v>23</v>
      </c>
      <c r="B82" s="27" t="s">
        <v>131</v>
      </c>
      <c r="C82" s="27"/>
      <c r="D82" s="28" t="s">
        <v>130</v>
      </c>
      <c r="E82" s="28"/>
      <c r="F82" s="25">
        <v>2653.48</v>
      </c>
      <c r="G82" s="26"/>
    </row>
    <row r="83" spans="1:7" ht="35.25" customHeight="1">
      <c r="A83" s="18">
        <v>24</v>
      </c>
      <c r="B83" s="27" t="s">
        <v>133</v>
      </c>
      <c r="C83" s="27"/>
      <c r="D83" s="28" t="s">
        <v>132</v>
      </c>
      <c r="E83" s="28"/>
      <c r="F83" s="25">
        <v>1004.03</v>
      </c>
      <c r="G83" s="26"/>
    </row>
    <row r="84" spans="1:7">
      <c r="A84" s="18">
        <v>25</v>
      </c>
      <c r="B84" s="27" t="s">
        <v>134</v>
      </c>
      <c r="C84" s="27"/>
      <c r="D84" s="28" t="s">
        <v>132</v>
      </c>
      <c r="E84" s="28"/>
      <c r="F84" s="25">
        <v>1649.93</v>
      </c>
      <c r="G84" s="26"/>
    </row>
    <row r="85" spans="1:7" ht="33" customHeight="1">
      <c r="A85" s="18">
        <v>26</v>
      </c>
      <c r="B85" s="27" t="s">
        <v>135</v>
      </c>
      <c r="C85" s="27"/>
      <c r="D85" s="28" t="s">
        <v>136</v>
      </c>
      <c r="E85" s="28"/>
      <c r="F85" s="25">
        <v>1049.79</v>
      </c>
      <c r="G85" s="26"/>
    </row>
    <row r="86" spans="1:7" ht="34.5" customHeight="1">
      <c r="A86" s="18">
        <v>27</v>
      </c>
      <c r="B86" s="27" t="s">
        <v>137</v>
      </c>
      <c r="C86" s="27"/>
      <c r="D86" s="28" t="s">
        <v>136</v>
      </c>
      <c r="E86" s="28"/>
      <c r="F86" s="25">
        <v>3156.28</v>
      </c>
      <c r="G86" s="26"/>
    </row>
    <row r="87" spans="1:7" ht="35.25" customHeight="1">
      <c r="A87" s="18">
        <v>28</v>
      </c>
      <c r="B87" s="27" t="s">
        <v>138</v>
      </c>
      <c r="C87" s="27"/>
      <c r="D87" s="28" t="s">
        <v>136</v>
      </c>
      <c r="E87" s="28"/>
      <c r="F87" s="25">
        <v>465.41</v>
      </c>
      <c r="G87" s="26"/>
    </row>
    <row r="88" spans="1:7" ht="58.5" customHeight="1">
      <c r="A88" s="18">
        <v>29</v>
      </c>
      <c r="B88" s="27" t="s">
        <v>139</v>
      </c>
      <c r="C88" s="27"/>
      <c r="D88" s="28" t="s">
        <v>136</v>
      </c>
      <c r="E88" s="28"/>
      <c r="F88" s="25">
        <v>1075.22</v>
      </c>
      <c r="G88" s="26"/>
    </row>
    <row r="89" spans="1:7">
      <c r="A89" s="18">
        <v>30</v>
      </c>
      <c r="B89" s="27" t="s">
        <v>140</v>
      </c>
      <c r="C89" s="27"/>
      <c r="D89" s="28" t="s">
        <v>136</v>
      </c>
      <c r="E89" s="28"/>
      <c r="F89" s="25">
        <v>901.79</v>
      </c>
      <c r="G89" s="26"/>
    </row>
    <row r="90" spans="1:7" ht="81.75" customHeight="1">
      <c r="A90" s="18">
        <v>31</v>
      </c>
      <c r="B90" s="27" t="s">
        <v>142</v>
      </c>
      <c r="C90" s="27"/>
      <c r="D90" s="28" t="s">
        <v>141</v>
      </c>
      <c r="E90" s="28"/>
      <c r="F90" s="25">
        <v>8065.94</v>
      </c>
      <c r="G90" s="26"/>
    </row>
    <row r="91" spans="1:7">
      <c r="A91" s="18">
        <v>32</v>
      </c>
      <c r="B91" s="27" t="s">
        <v>121</v>
      </c>
      <c r="C91" s="27"/>
      <c r="D91" s="28" t="s">
        <v>141</v>
      </c>
      <c r="E91" s="28"/>
      <c r="F91" s="25">
        <v>7755</v>
      </c>
      <c r="G91" s="26"/>
    </row>
    <row r="92" spans="1:7" ht="36.75" customHeight="1">
      <c r="A92" s="18">
        <v>33</v>
      </c>
      <c r="B92" s="27" t="s">
        <v>143</v>
      </c>
      <c r="C92" s="27"/>
      <c r="D92" s="28" t="s">
        <v>141</v>
      </c>
      <c r="E92" s="28"/>
      <c r="F92" s="25">
        <v>5495.82</v>
      </c>
      <c r="G92" s="26"/>
    </row>
    <row r="93" spans="1:7" ht="46.5" customHeight="1">
      <c r="A93" s="18">
        <v>34</v>
      </c>
      <c r="B93" s="27" t="s">
        <v>144</v>
      </c>
      <c r="C93" s="27"/>
      <c r="D93" s="28" t="s">
        <v>141</v>
      </c>
      <c r="E93" s="28"/>
      <c r="F93" s="25">
        <v>39.07</v>
      </c>
      <c r="G93" s="26"/>
    </row>
    <row r="94" spans="1:7" ht="31.5" customHeight="1">
      <c r="A94" s="18">
        <v>35</v>
      </c>
      <c r="B94" s="27" t="s">
        <v>138</v>
      </c>
      <c r="C94" s="27"/>
      <c r="D94" s="28" t="s">
        <v>141</v>
      </c>
      <c r="E94" s="28"/>
      <c r="F94" s="25">
        <v>506.28</v>
      </c>
      <c r="G94" s="26"/>
    </row>
    <row r="95" spans="1:7" ht="32.25" customHeight="1">
      <c r="A95" s="18">
        <v>36</v>
      </c>
      <c r="B95" s="27" t="s">
        <v>145</v>
      </c>
      <c r="C95" s="27"/>
      <c r="D95" s="28" t="s">
        <v>141</v>
      </c>
      <c r="E95" s="28"/>
      <c r="F95" s="25">
        <v>1026.8399999999999</v>
      </c>
      <c r="G95" s="26"/>
    </row>
    <row r="96" spans="1:7" ht="38.25" customHeight="1">
      <c r="A96" s="18">
        <v>37</v>
      </c>
      <c r="B96" s="27" t="s">
        <v>146</v>
      </c>
      <c r="C96" s="27"/>
      <c r="D96" s="28" t="s">
        <v>141</v>
      </c>
      <c r="E96" s="28"/>
      <c r="F96" s="25">
        <v>499.67</v>
      </c>
      <c r="G96" s="26"/>
    </row>
    <row r="97" spans="1:7" ht="34.5" customHeight="1">
      <c r="A97" s="18">
        <v>38</v>
      </c>
      <c r="B97" s="27" t="s">
        <v>147</v>
      </c>
      <c r="C97" s="27"/>
      <c r="D97" s="28" t="s">
        <v>141</v>
      </c>
      <c r="E97" s="28"/>
      <c r="F97" s="25">
        <v>1550.78</v>
      </c>
      <c r="G97" s="26"/>
    </row>
    <row r="98" spans="1:7" ht="42" customHeight="1">
      <c r="A98" s="18">
        <v>39</v>
      </c>
      <c r="B98" s="27" t="s">
        <v>148</v>
      </c>
      <c r="C98" s="27"/>
      <c r="D98" s="28" t="s">
        <v>141</v>
      </c>
      <c r="E98" s="28"/>
      <c r="F98" s="25">
        <v>999.34</v>
      </c>
      <c r="G98" s="26"/>
    </row>
    <row r="99" spans="1:7">
      <c r="A99" s="18">
        <v>40</v>
      </c>
      <c r="B99" s="27" t="s">
        <v>149</v>
      </c>
      <c r="C99" s="27"/>
      <c r="D99" s="28" t="s">
        <v>141</v>
      </c>
      <c r="E99" s="28"/>
      <c r="F99" s="25">
        <v>4077.24</v>
      </c>
      <c r="G99" s="26"/>
    </row>
    <row r="100" spans="1:7" ht="36" customHeight="1">
      <c r="A100" s="19">
        <v>41</v>
      </c>
      <c r="B100" s="27" t="s">
        <v>150</v>
      </c>
      <c r="C100" s="27"/>
      <c r="D100" s="28" t="s">
        <v>141</v>
      </c>
      <c r="E100" s="28"/>
      <c r="F100" s="25">
        <v>499.67</v>
      </c>
      <c r="G100" s="26"/>
    </row>
    <row r="101" spans="1:7">
      <c r="A101" s="19">
        <v>42</v>
      </c>
      <c r="B101" s="27" t="s">
        <v>151</v>
      </c>
      <c r="C101" s="27"/>
      <c r="D101" s="28" t="s">
        <v>141</v>
      </c>
      <c r="E101" s="28"/>
      <c r="F101" s="25">
        <v>999.34</v>
      </c>
      <c r="G101" s="26"/>
    </row>
    <row r="102" spans="1:7" ht="53.25" customHeight="1">
      <c r="A102" s="20">
        <v>43</v>
      </c>
      <c r="B102" s="27" t="s">
        <v>152</v>
      </c>
      <c r="C102" s="27"/>
      <c r="D102" s="28" t="s">
        <v>153</v>
      </c>
      <c r="E102" s="28"/>
      <c r="F102" s="25">
        <v>2983.33</v>
      </c>
      <c r="G102" s="26"/>
    </row>
    <row r="103" spans="1:7" ht="38.25" customHeight="1">
      <c r="A103" s="21">
        <v>44</v>
      </c>
      <c r="B103" s="27" t="s">
        <v>111</v>
      </c>
      <c r="C103" s="27"/>
      <c r="D103" s="28" t="s">
        <v>154</v>
      </c>
      <c r="E103" s="28"/>
      <c r="F103" s="25">
        <v>945.37</v>
      </c>
      <c r="G103" s="26"/>
    </row>
    <row r="104" spans="1:7" ht="21.75" customHeight="1">
      <c r="A104" s="21">
        <v>45</v>
      </c>
      <c r="B104" s="27" t="s">
        <v>155</v>
      </c>
      <c r="C104" s="27"/>
      <c r="D104" s="28" t="s">
        <v>154</v>
      </c>
      <c r="E104" s="28"/>
      <c r="F104" s="25">
        <v>1118.8900000000001</v>
      </c>
      <c r="G104" s="26"/>
    </row>
    <row r="105" spans="1:7" ht="46.5" customHeight="1">
      <c r="A105" s="8"/>
      <c r="B105" s="45" t="s">
        <v>65</v>
      </c>
      <c r="C105" s="46"/>
      <c r="D105" s="34"/>
      <c r="E105" s="35"/>
      <c r="F105" s="41">
        <f>SUM(F60:G104)</f>
        <v>200337.73000000007</v>
      </c>
      <c r="G105" s="35"/>
    </row>
    <row r="107" spans="1:7">
      <c r="A107" s="1" t="s">
        <v>24</v>
      </c>
      <c r="D107" s="6">
        <f>3.94*H4*C6</f>
        <v>214499.90400000001</v>
      </c>
      <c r="E107" s="1" t="s">
        <v>25</v>
      </c>
    </row>
    <row r="108" spans="1:7">
      <c r="A108" s="1" t="s">
        <v>26</v>
      </c>
      <c r="D108" s="6">
        <f>383555.62*5.3%+(H4-7)*D7*1.25</f>
        <v>48683.44786</v>
      </c>
      <c r="E108" s="1" t="s">
        <v>25</v>
      </c>
    </row>
    <row r="110" spans="1:7">
      <c r="A110" s="1" t="s">
        <v>38</v>
      </c>
    </row>
    <row r="111" spans="1:7">
      <c r="A111" s="1" t="s">
        <v>160</v>
      </c>
    </row>
    <row r="112" spans="1:7">
      <c r="B112" s="1" t="s">
        <v>37</v>
      </c>
      <c r="F112" s="6">
        <v>681110.72</v>
      </c>
      <c r="G112" s="1" t="s">
        <v>25</v>
      </c>
    </row>
    <row r="113" spans="1:7">
      <c r="F113" s="6"/>
    </row>
    <row r="114" spans="1:7">
      <c r="A114" s="1" t="s">
        <v>161</v>
      </c>
    </row>
    <row r="115" spans="1:7">
      <c r="B115" s="1" t="s">
        <v>36</v>
      </c>
      <c r="F115" s="6">
        <f>F55+F105+D107</f>
        <v>675068.48200000008</v>
      </c>
      <c r="G115" s="1" t="s">
        <v>25</v>
      </c>
    </row>
    <row r="117" spans="1:7">
      <c r="A117" s="1" t="s">
        <v>164</v>
      </c>
      <c r="F117" s="6"/>
    </row>
    <row r="118" spans="1:7">
      <c r="B118" s="1" t="s">
        <v>165</v>
      </c>
      <c r="F118" s="6">
        <v>110922.99</v>
      </c>
      <c r="G118" s="1" t="s">
        <v>25</v>
      </c>
    </row>
    <row r="120" spans="1:7">
      <c r="A120" s="1" t="s">
        <v>27</v>
      </c>
    </row>
    <row r="121" spans="1:7" ht="25.5" customHeight="1"/>
    <row r="122" spans="1:7" ht="26.25" customHeight="1">
      <c r="A122" s="7" t="s">
        <v>28</v>
      </c>
      <c r="B122" s="42" t="s">
        <v>29</v>
      </c>
      <c r="C122" s="42"/>
      <c r="D122" s="7" t="s">
        <v>30</v>
      </c>
      <c r="E122" s="42" t="s">
        <v>31</v>
      </c>
      <c r="F122" s="42"/>
      <c r="G122" s="7" t="s">
        <v>32</v>
      </c>
    </row>
    <row r="123" spans="1:7" ht="26.25" customHeight="1">
      <c r="A123" s="43" t="s">
        <v>33</v>
      </c>
      <c r="B123" s="44" t="s">
        <v>51</v>
      </c>
      <c r="C123" s="44"/>
      <c r="D123" s="9">
        <v>11</v>
      </c>
      <c r="E123" s="44" t="s">
        <v>53</v>
      </c>
      <c r="F123" s="44"/>
      <c r="G123" s="22">
        <v>11</v>
      </c>
    </row>
    <row r="124" spans="1:7" ht="26.25" customHeight="1">
      <c r="A124" s="43"/>
      <c r="B124" s="44" t="s">
        <v>39</v>
      </c>
      <c r="C124" s="44"/>
      <c r="D124" s="9">
        <v>14</v>
      </c>
      <c r="E124" s="44" t="s">
        <v>53</v>
      </c>
      <c r="F124" s="44"/>
      <c r="G124" s="22">
        <v>14</v>
      </c>
    </row>
    <row r="125" spans="1:7" ht="37.5" customHeight="1">
      <c r="A125" s="43"/>
      <c r="B125" s="44" t="s">
        <v>40</v>
      </c>
      <c r="C125" s="44"/>
      <c r="D125" s="9"/>
      <c r="E125" s="44" t="s">
        <v>53</v>
      </c>
      <c r="F125" s="44"/>
      <c r="G125" s="22"/>
    </row>
    <row r="126" spans="1:7" ht="65.25" customHeight="1">
      <c r="A126" s="9" t="s">
        <v>41</v>
      </c>
      <c r="B126" s="44" t="s">
        <v>42</v>
      </c>
      <c r="C126" s="44"/>
      <c r="D126" s="9"/>
      <c r="E126" s="44" t="s">
        <v>54</v>
      </c>
      <c r="F126" s="44"/>
      <c r="G126" s="22"/>
    </row>
    <row r="127" spans="1:7" ht="29.25" customHeight="1">
      <c r="A127" s="43" t="s">
        <v>43</v>
      </c>
      <c r="B127" s="44" t="s">
        <v>52</v>
      </c>
      <c r="C127" s="44"/>
      <c r="D127" s="9">
        <v>5</v>
      </c>
      <c r="E127" s="44" t="s">
        <v>55</v>
      </c>
      <c r="F127" s="44"/>
      <c r="G127" s="22">
        <v>5</v>
      </c>
    </row>
    <row r="128" spans="1:7" ht="50.25" customHeight="1">
      <c r="A128" s="43"/>
      <c r="B128" s="44" t="s">
        <v>44</v>
      </c>
      <c r="C128" s="44"/>
      <c r="D128" s="9">
        <v>1</v>
      </c>
      <c r="E128" s="44" t="s">
        <v>56</v>
      </c>
      <c r="F128" s="44"/>
      <c r="G128" s="22">
        <v>1</v>
      </c>
    </row>
    <row r="129" spans="1:7" ht="29.25" customHeight="1">
      <c r="A129" s="43"/>
      <c r="B129" s="44" t="s">
        <v>48</v>
      </c>
      <c r="C129" s="44"/>
      <c r="D129" s="9">
        <v>8</v>
      </c>
      <c r="E129" s="44" t="s">
        <v>57</v>
      </c>
      <c r="F129" s="44"/>
      <c r="G129" s="22">
        <v>8</v>
      </c>
    </row>
    <row r="130" spans="1:7" ht="40.5" customHeight="1">
      <c r="A130" s="43"/>
      <c r="B130" s="44" t="s">
        <v>49</v>
      </c>
      <c r="C130" s="44"/>
      <c r="D130" s="9"/>
      <c r="E130" s="44" t="s">
        <v>58</v>
      </c>
      <c r="F130" s="44"/>
      <c r="G130" s="22"/>
    </row>
    <row r="131" spans="1:7" ht="27" customHeight="1">
      <c r="A131" s="43"/>
      <c r="B131" s="44" t="s">
        <v>50</v>
      </c>
      <c r="C131" s="44"/>
      <c r="D131" s="9">
        <v>3</v>
      </c>
      <c r="E131" s="44" t="s">
        <v>59</v>
      </c>
      <c r="F131" s="44"/>
      <c r="G131" s="22">
        <v>3</v>
      </c>
    </row>
    <row r="132" spans="1:7">
      <c r="A132" s="43"/>
      <c r="B132" s="44" t="s">
        <v>45</v>
      </c>
      <c r="C132" s="44"/>
      <c r="D132" s="9"/>
      <c r="E132" s="44" t="s">
        <v>60</v>
      </c>
      <c r="F132" s="44"/>
      <c r="G132" s="22"/>
    </row>
    <row r="133" spans="1:7">
      <c r="A133" s="43"/>
      <c r="B133" s="44" t="s">
        <v>46</v>
      </c>
      <c r="C133" s="44"/>
      <c r="D133" s="9">
        <v>1</v>
      </c>
      <c r="E133" s="44" t="s">
        <v>55</v>
      </c>
      <c r="F133" s="44"/>
      <c r="G133" s="22">
        <v>1</v>
      </c>
    </row>
    <row r="134" spans="1:7">
      <c r="A134" s="43"/>
      <c r="B134" s="44" t="s">
        <v>47</v>
      </c>
      <c r="C134" s="44"/>
      <c r="D134" s="9">
        <v>8</v>
      </c>
      <c r="E134" s="44"/>
      <c r="F134" s="44"/>
      <c r="G134" s="22">
        <v>8</v>
      </c>
    </row>
    <row r="137" spans="1:7">
      <c r="A137" s="1" t="s">
        <v>166</v>
      </c>
      <c r="F137" s="1" t="s">
        <v>61</v>
      </c>
    </row>
    <row r="139" spans="1:7">
      <c r="A139" s="1" t="s">
        <v>64</v>
      </c>
      <c r="F139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21"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  <mergeCell ref="B126:C126"/>
    <mergeCell ref="E126:F126"/>
    <mergeCell ref="A127:A134"/>
    <mergeCell ref="B127:C127"/>
    <mergeCell ref="E127:F127"/>
    <mergeCell ref="B128:C128"/>
    <mergeCell ref="E128:F128"/>
    <mergeCell ref="B129:C129"/>
    <mergeCell ref="E129:F129"/>
    <mergeCell ref="B133:C133"/>
    <mergeCell ref="E133:F133"/>
    <mergeCell ref="B134:C134"/>
    <mergeCell ref="E134:F134"/>
    <mergeCell ref="B130:C130"/>
    <mergeCell ref="E130:F130"/>
    <mergeCell ref="B131:C131"/>
    <mergeCell ref="E131:F131"/>
    <mergeCell ref="B132:C132"/>
    <mergeCell ref="E132:F132"/>
    <mergeCell ref="B97:C97"/>
    <mergeCell ref="B98:C98"/>
    <mergeCell ref="B99:C99"/>
    <mergeCell ref="B101:C101"/>
    <mergeCell ref="F105:G105"/>
    <mergeCell ref="B122:C122"/>
    <mergeCell ref="E122:F122"/>
    <mergeCell ref="A123:A125"/>
    <mergeCell ref="B123:C123"/>
    <mergeCell ref="E123:F123"/>
    <mergeCell ref="B124:C124"/>
    <mergeCell ref="E124:F124"/>
    <mergeCell ref="B125:C125"/>
    <mergeCell ref="E125:F125"/>
    <mergeCell ref="B105:C105"/>
    <mergeCell ref="D105:E105"/>
    <mergeCell ref="B100:C100"/>
    <mergeCell ref="D100:E100"/>
    <mergeCell ref="F100:G100"/>
    <mergeCell ref="B102:C102"/>
    <mergeCell ref="D102:E102"/>
    <mergeCell ref="F102:G102"/>
    <mergeCell ref="B103:C103"/>
    <mergeCell ref="D103:E103"/>
    <mergeCell ref="B89:C89"/>
    <mergeCell ref="B90:C90"/>
    <mergeCell ref="B91:C91"/>
    <mergeCell ref="B93:C93"/>
    <mergeCell ref="B94:C94"/>
    <mergeCell ref="B96:C96"/>
    <mergeCell ref="B83:C83"/>
    <mergeCell ref="B84:C84"/>
    <mergeCell ref="B85:C85"/>
    <mergeCell ref="B86:C86"/>
    <mergeCell ref="B87:C87"/>
    <mergeCell ref="B88:C88"/>
    <mergeCell ref="B95:C95"/>
    <mergeCell ref="B92:C92"/>
    <mergeCell ref="B77:C77"/>
    <mergeCell ref="B79:C79"/>
    <mergeCell ref="B80:C80"/>
    <mergeCell ref="B82:C82"/>
    <mergeCell ref="B69:C69"/>
    <mergeCell ref="B72:C72"/>
    <mergeCell ref="B73:C73"/>
    <mergeCell ref="B74:C74"/>
    <mergeCell ref="B75:C75"/>
    <mergeCell ref="B76:C76"/>
    <mergeCell ref="B81:C81"/>
    <mergeCell ref="B78:C78"/>
    <mergeCell ref="B71:C71"/>
    <mergeCell ref="B70:C70"/>
    <mergeCell ref="B65:C65"/>
    <mergeCell ref="B66:C66"/>
    <mergeCell ref="B67:C67"/>
    <mergeCell ref="B68:C68"/>
    <mergeCell ref="B59:C59"/>
    <mergeCell ref="D59:E59"/>
    <mergeCell ref="F59:G59"/>
    <mergeCell ref="B60:C60"/>
    <mergeCell ref="B62:C62"/>
    <mergeCell ref="B63:C63"/>
    <mergeCell ref="B64:C64"/>
    <mergeCell ref="D64:E64"/>
    <mergeCell ref="F64:G64"/>
    <mergeCell ref="D60:E60"/>
    <mergeCell ref="D62:E62"/>
    <mergeCell ref="D63:E63"/>
    <mergeCell ref="F60:G60"/>
    <mergeCell ref="F62:G62"/>
    <mergeCell ref="F63:G63"/>
    <mergeCell ref="B61:C61"/>
    <mergeCell ref="D61:E61"/>
    <mergeCell ref="F61:G61"/>
    <mergeCell ref="D65:E65"/>
    <mergeCell ref="D66:E66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A1:G1"/>
    <mergeCell ref="A2:G2"/>
    <mergeCell ref="A3:G3"/>
    <mergeCell ref="A4:G4"/>
    <mergeCell ref="B49:C49"/>
    <mergeCell ref="D49:E49"/>
    <mergeCell ref="F49:G49"/>
    <mergeCell ref="D74:E74"/>
    <mergeCell ref="D75:E75"/>
    <mergeCell ref="F74:G74"/>
    <mergeCell ref="F75:G75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42:A43"/>
    <mergeCell ref="F42:F43"/>
    <mergeCell ref="G42:G43"/>
    <mergeCell ref="A36:A37"/>
    <mergeCell ref="D67:E67"/>
    <mergeCell ref="D68:E68"/>
    <mergeCell ref="D69:E69"/>
    <mergeCell ref="D72:E72"/>
    <mergeCell ref="D73:E73"/>
    <mergeCell ref="D76:E76"/>
    <mergeCell ref="D81:E81"/>
    <mergeCell ref="D78:E78"/>
    <mergeCell ref="D71:E71"/>
    <mergeCell ref="D70:E70"/>
    <mergeCell ref="F70:G70"/>
    <mergeCell ref="D93:E93"/>
    <mergeCell ref="D94:E94"/>
    <mergeCell ref="D96:E96"/>
    <mergeCell ref="D97:E97"/>
    <mergeCell ref="D98:E98"/>
    <mergeCell ref="D99:E99"/>
    <mergeCell ref="D101:E101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5:E95"/>
    <mergeCell ref="D92:E92"/>
    <mergeCell ref="D77:E77"/>
    <mergeCell ref="D79:E79"/>
    <mergeCell ref="D80:E80"/>
    <mergeCell ref="D82:E82"/>
    <mergeCell ref="F94:G94"/>
    <mergeCell ref="F76:G76"/>
    <mergeCell ref="F81:G81"/>
    <mergeCell ref="F78:G78"/>
    <mergeCell ref="F71:G71"/>
    <mergeCell ref="F96:G96"/>
    <mergeCell ref="F97:G97"/>
    <mergeCell ref="F98:G98"/>
    <mergeCell ref="F99:G99"/>
    <mergeCell ref="F101:G101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5:G95"/>
    <mergeCell ref="F92:G92"/>
    <mergeCell ref="F103:G103"/>
    <mergeCell ref="B104:C104"/>
    <mergeCell ref="D104:E104"/>
    <mergeCell ref="F104:G104"/>
    <mergeCell ref="F36:F37"/>
    <mergeCell ref="G36:G37"/>
    <mergeCell ref="A38:A39"/>
    <mergeCell ref="F38:F39"/>
    <mergeCell ref="G38:G39"/>
    <mergeCell ref="A40:A41"/>
    <mergeCell ref="F40:F41"/>
    <mergeCell ref="G40:G41"/>
    <mergeCell ref="F93:G93"/>
    <mergeCell ref="F77:G77"/>
    <mergeCell ref="F79:G79"/>
    <mergeCell ref="F80:G80"/>
    <mergeCell ref="F82:G82"/>
    <mergeCell ref="F65:G65"/>
    <mergeCell ref="F66:G66"/>
    <mergeCell ref="F67:G67"/>
    <mergeCell ref="F68:G68"/>
    <mergeCell ref="F69:G69"/>
    <mergeCell ref="F72:G72"/>
    <mergeCell ref="F73:G7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2016-03-14T09:04:43Z</dcterms:modified>
</cp:coreProperties>
</file>