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1" i="11"/>
  <c r="G39"/>
  <c r="G37"/>
  <c r="G35"/>
  <c r="G33"/>
  <c r="D71"/>
  <c r="F51"/>
  <c r="F49"/>
  <c r="D72"/>
  <c r="F69"/>
  <c r="E41"/>
  <c r="D41"/>
  <c r="B40"/>
  <c r="B39"/>
  <c r="B38"/>
  <c r="B37"/>
  <c r="B36"/>
  <c r="B35"/>
  <c r="B34"/>
  <c r="B33"/>
  <c r="C6"/>
  <c r="G41" l="1"/>
  <c r="F48"/>
  <c r="F47"/>
  <c r="F50"/>
  <c r="F52" l="1"/>
  <c r="F79" s="1"/>
</calcChain>
</file>

<file path=xl/sharedStrings.xml><?xml version="1.0" encoding="utf-8"?>
<sst xmlns="http://schemas.openxmlformats.org/spreadsheetml/2006/main" count="150" uniqueCount="129">
  <si>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</si>
  <si>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</si>
  <si>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</si>
  <si>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</si>
  <si>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</si>
  <si>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</si>
  <si>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</si>
  <si>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</si>
  <si>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</si>
  <si>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</si>
  <si>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</si>
  <si>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</si>
  <si>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</si>
  <si>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</si>
  <si>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</si>
  <si>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</si>
  <si>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</si>
  <si>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</si>
  <si>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</si>
  <si>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</si>
  <si>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</si>
  <si>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</si>
  <si>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</si>
  <si>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</si>
  <si>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</si>
  <si>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</si>
  <si>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</si>
  <si>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</si>
  <si>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</si>
  <si>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</si>
  <si>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</si>
  <si>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</si>
  <si>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</si>
  <si>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</si>
  <si>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</si>
  <si>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</si>
  <si>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</si>
  <si>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</si>
  <si>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</si>
  <si>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</si>
  <si>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</si>
  <si>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</si>
  <si>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</si>
  <si>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</si>
  <si>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</si>
  <si>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</si>
  <si>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</si>
  <si>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</si>
  <si>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</si>
  <si>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</si>
  <si>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</si>
  <si>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</si>
  <si>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</si>
  <si>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</si>
  <si>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</si>
  <si>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</si>
  <si>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</si>
  <si>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</si>
  <si>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</si>
  <si>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</si>
  <si>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</si>
  <si>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</si>
  <si>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</si>
  <si>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</si>
  <si>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</si>
  <si>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</si>
  <si>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13 по улице Пр.Труда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</si>
  <si>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</si>
  <si>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</si>
  <si>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</si>
  <si>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</si>
  <si>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</si>
  <si>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</si>
  <si>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</si>
  <si>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</si>
  <si>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</si>
  <si>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</si>
  <si>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</si>
  <si>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</si>
  <si>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</si>
  <si>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</si>
  <si>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</si>
  <si>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</si>
  <si>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</si>
  <si>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</si>
  <si>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</si>
  <si>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</si>
  <si>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</si>
  <si>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88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</si>
  <si>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</si>
  <si>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</si>
  <si>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</si>
  <si>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</si>
  <si>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</si>
  <si>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</si>
  <si>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</si>
  <si>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</si>
  <si>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Расчистка снега во дворе</t>
  </si>
  <si>
    <t>Январь</t>
  </si>
  <si>
    <t>Устройство цементной стяжки</t>
  </si>
  <si>
    <t>Февраль</t>
  </si>
  <si>
    <t>Очистка кровли от снега, наледи, сосулек</t>
  </si>
  <si>
    <t>Ремонт щита этажного</t>
  </si>
  <si>
    <t>Март</t>
  </si>
  <si>
    <t>кв.9 ремонт лежака отопления</t>
  </si>
  <si>
    <t>Апрель</t>
  </si>
  <si>
    <t>Ремонт слухового окна после снятия антенн</t>
  </si>
  <si>
    <t>Июнь</t>
  </si>
  <si>
    <t>Смена фурнитуры</t>
  </si>
  <si>
    <t>Июль</t>
  </si>
  <si>
    <t>Заполнение системы отопления</t>
  </si>
  <si>
    <t>Сентябрь</t>
  </si>
  <si>
    <t>Заполнение системы отопления, наладка циркуляции</t>
  </si>
  <si>
    <t>Октябрь</t>
  </si>
  <si>
    <t>кв.11 прочистка стояка канализации</t>
  </si>
  <si>
    <t>Ноябрь</t>
  </si>
  <si>
    <t>Смена запорного устройства выхода на чердак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</si>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</sst>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91" workbookViewId="0">
      <selection activeCell="D104" sqref="D10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66</v>
      </c>
      <c r="B3" s="38"/>
      <c r="C3" s="38"/>
      <c r="D3" s="38"/>
      <c r="E3" s="38"/>
      <c r="F3" s="38"/>
      <c r="G3" s="38"/>
    </row>
    <row r="4" spans="1:8">
      <c r="A4" s="38" t="s">
        <v>96</v>
      </c>
      <c r="B4" s="38"/>
      <c r="C4" s="38"/>
      <c r="D4" s="38"/>
      <c r="E4" s="38"/>
      <c r="F4" s="38"/>
      <c r="G4" s="38"/>
      <c r="H4" s="11">
        <v>12</v>
      </c>
    </row>
    <row r="5" spans="1:8" ht="11.25" customHeight="1"/>
    <row r="6" spans="1:8">
      <c r="A6" s="1" t="s">
        <v>6</v>
      </c>
      <c r="C6" s="3">
        <f>D7+D8</f>
        <v>479.2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479.2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1</v>
      </c>
    </row>
    <row r="11" spans="1:8">
      <c r="A11" s="1" t="s">
        <v>72</v>
      </c>
      <c r="C11" s="1">
        <v>27</v>
      </c>
    </row>
    <row r="12" spans="1:8">
      <c r="A12" s="1" t="s">
        <v>73</v>
      </c>
      <c r="E12" s="1">
        <v>63</v>
      </c>
      <c r="F12" s="1" t="s">
        <v>2</v>
      </c>
    </row>
    <row r="13" spans="1:8">
      <c r="A13" s="1" t="s">
        <v>74</v>
      </c>
      <c r="B13" s="1">
        <v>510.9</v>
      </c>
      <c r="C13" s="1" t="s">
        <v>2</v>
      </c>
    </row>
    <row r="14" spans="1:8">
      <c r="A14" s="1" t="s">
        <v>75</v>
      </c>
      <c r="D14" s="1">
        <v>1300</v>
      </c>
      <c r="E14" s="1" t="s">
        <v>2</v>
      </c>
    </row>
    <row r="16" spans="1:8">
      <c r="A16" s="1" t="s">
        <v>76</v>
      </c>
    </row>
    <row r="17" spans="1:10">
      <c r="A17" s="37" t="s">
        <v>77</v>
      </c>
      <c r="B17" s="37"/>
      <c r="C17" s="37"/>
      <c r="D17" s="37"/>
      <c r="E17" s="37" t="s">
        <v>78</v>
      </c>
      <c r="F17" s="37"/>
    </row>
    <row r="18" spans="1:10">
      <c r="A18" s="39" t="s">
        <v>79</v>
      </c>
      <c r="B18" s="39"/>
      <c r="C18" s="39"/>
      <c r="D18" s="39"/>
      <c r="E18" s="37" t="s">
        <v>92</v>
      </c>
      <c r="F18" s="37"/>
    </row>
    <row r="20" spans="1:10">
      <c r="A20" s="1" t="s">
        <v>80</v>
      </c>
    </row>
    <row r="21" spans="1:10" ht="31.5" customHeight="1">
      <c r="A21" s="40" t="s">
        <v>81</v>
      </c>
      <c r="B21" s="40"/>
      <c r="C21" s="40" t="s">
        <v>82</v>
      </c>
      <c r="D21" s="40"/>
      <c r="E21" s="40" t="s">
        <v>83</v>
      </c>
      <c r="F21" s="40"/>
    </row>
    <row r="22" spans="1:10">
      <c r="A22" s="13" t="s">
        <v>84</v>
      </c>
      <c r="B22" s="13"/>
      <c r="C22" s="37">
        <v>15</v>
      </c>
      <c r="D22" s="37"/>
      <c r="E22" s="37">
        <v>16</v>
      </c>
      <c r="F22" s="37"/>
    </row>
    <row r="24" spans="1:10">
      <c r="A24" s="1" t="s">
        <v>85</v>
      </c>
      <c r="C24" s="1" t="s">
        <v>88</v>
      </c>
    </row>
    <row r="26" spans="1:10">
      <c r="A26" s="1" t="s">
        <v>86</v>
      </c>
    </row>
    <row r="27" spans="1:10">
      <c r="B27" s="1" t="s">
        <v>118</v>
      </c>
      <c r="D27" s="1">
        <v>11.19</v>
      </c>
      <c r="E27" s="1" t="s">
        <v>87</v>
      </c>
    </row>
    <row r="28" spans="1:10">
      <c r="B28" s="1" t="s">
        <v>93</v>
      </c>
      <c r="D28" s="1">
        <v>2.95</v>
      </c>
      <c r="E28" s="1" t="s">
        <v>87</v>
      </c>
    </row>
    <row r="29" spans="1:10">
      <c r="B29" s="1" t="s">
        <v>119</v>
      </c>
      <c r="D29" s="1">
        <v>12.2</v>
      </c>
      <c r="E29" s="1" t="s">
        <v>87</v>
      </c>
    </row>
    <row r="30" spans="1:10">
      <c r="B30" s="1" t="s">
        <v>93</v>
      </c>
      <c r="D30" s="1">
        <v>3.04</v>
      </c>
      <c r="E30" s="1" t="s">
        <v>87</v>
      </c>
    </row>
    <row r="31" spans="1:10" ht="24" customHeight="1">
      <c r="A31" s="1" t="s">
        <v>1</v>
      </c>
    </row>
    <row r="32" spans="1:10" ht="98.25" customHeight="1">
      <c r="A32" s="14" t="s">
        <v>3</v>
      </c>
      <c r="B32" s="18" t="s">
        <v>120</v>
      </c>
      <c r="C32" s="18" t="s">
        <v>121</v>
      </c>
      <c r="D32" s="14" t="s">
        <v>89</v>
      </c>
      <c r="E32" s="15" t="s">
        <v>4</v>
      </c>
      <c r="F32" s="19" t="s">
        <v>124</v>
      </c>
      <c r="G32" s="19" t="s">
        <v>125</v>
      </c>
      <c r="H32" s="2"/>
      <c r="I32" s="2"/>
      <c r="J32" s="2"/>
    </row>
    <row r="33" spans="1:7">
      <c r="A33" s="35" t="s">
        <v>34</v>
      </c>
      <c r="B33" s="5">
        <f>D33/C33</f>
        <v>21552.039087947884</v>
      </c>
      <c r="C33" s="6">
        <v>3.07</v>
      </c>
      <c r="D33" s="6">
        <v>66164.759999999995</v>
      </c>
      <c r="E33" s="6">
        <v>-178.5</v>
      </c>
      <c r="F33" s="41">
        <v>125240.53</v>
      </c>
      <c r="G33" s="42">
        <f>D33+D34+E33+E34-F33</f>
        <v>16917.25</v>
      </c>
    </row>
    <row r="34" spans="1:7">
      <c r="A34" s="36"/>
      <c r="B34" s="5">
        <f>D34/C34</f>
        <v>22799.023880597015</v>
      </c>
      <c r="C34" s="6">
        <v>3.35</v>
      </c>
      <c r="D34" s="6">
        <v>76376.73</v>
      </c>
      <c r="E34" s="6">
        <v>-205.21</v>
      </c>
      <c r="F34" s="41"/>
      <c r="G34" s="43"/>
    </row>
    <row r="35" spans="1:7">
      <c r="A35" s="35" t="s">
        <v>35</v>
      </c>
      <c r="B35" s="5">
        <f t="shared" ref="B35:B40" si="0">D35/C35</f>
        <v>50.315552625907941</v>
      </c>
      <c r="C35" s="6">
        <v>1577.74</v>
      </c>
      <c r="D35" s="6">
        <v>79384.86</v>
      </c>
      <c r="E35" s="6">
        <v>11341.46</v>
      </c>
      <c r="F35" s="41">
        <v>139855.67999999999</v>
      </c>
      <c r="G35" s="42">
        <f t="shared" ref="G35" si="1">D35+D36+E35+E36-F35</f>
        <v>21619.589999999997</v>
      </c>
    </row>
    <row r="36" spans="1:7">
      <c r="A36" s="36"/>
      <c r="B36" s="5">
        <f t="shared" si="0"/>
        <v>40.289146540776635</v>
      </c>
      <c r="C36" s="6">
        <v>1756.03</v>
      </c>
      <c r="D36" s="6">
        <v>70748.95</v>
      </c>
      <c r="E36" s="6"/>
      <c r="F36" s="41"/>
      <c r="G36" s="43"/>
    </row>
    <row r="37" spans="1:7" ht="16.5" customHeight="1">
      <c r="A37" s="35" t="s">
        <v>90</v>
      </c>
      <c r="B37" s="5">
        <f t="shared" si="0"/>
        <v>770.80057636887602</v>
      </c>
      <c r="C37" s="6">
        <v>17.350000000000001</v>
      </c>
      <c r="D37" s="6">
        <v>13373.39</v>
      </c>
      <c r="E37" s="6">
        <v>-75.81</v>
      </c>
      <c r="F37" s="41">
        <v>27369.72</v>
      </c>
      <c r="G37" s="42">
        <f t="shared" ref="G37" si="2">D37+D38+E37+E38-F37</f>
        <v>65.679999999996653</v>
      </c>
    </row>
    <row r="38" spans="1:7">
      <c r="A38" s="36"/>
      <c r="B38" s="5">
        <f t="shared" si="0"/>
        <v>761.17747794499223</v>
      </c>
      <c r="C38" s="6">
        <v>19.27</v>
      </c>
      <c r="D38" s="6">
        <v>14667.89</v>
      </c>
      <c r="E38" s="6">
        <v>-530.07000000000005</v>
      </c>
      <c r="F38" s="41"/>
      <c r="G38" s="43"/>
    </row>
    <row r="39" spans="1:7" ht="16.5" customHeight="1">
      <c r="A39" s="35" t="s">
        <v>91</v>
      </c>
      <c r="B39" s="5">
        <f t="shared" si="0"/>
        <v>731.00262368815595</v>
      </c>
      <c r="C39" s="6">
        <v>26.68</v>
      </c>
      <c r="D39" s="6">
        <v>19503.150000000001</v>
      </c>
      <c r="E39" s="6">
        <v>-138.19999999999999</v>
      </c>
      <c r="F39" s="41">
        <v>39203.75</v>
      </c>
      <c r="G39" s="42">
        <f t="shared" ref="G39" si="3">D39+D40+E39+E40-F39</f>
        <v>-174.43999999999505</v>
      </c>
    </row>
    <row r="40" spans="1:7">
      <c r="A40" s="36"/>
      <c r="B40" s="5">
        <f t="shared" si="0"/>
        <v>721.38179251940721</v>
      </c>
      <c r="C40" s="6">
        <v>28.34</v>
      </c>
      <c r="D40" s="6">
        <v>20443.96</v>
      </c>
      <c r="E40" s="6">
        <v>-779.6</v>
      </c>
      <c r="F40" s="41"/>
      <c r="G40" s="43"/>
    </row>
    <row r="41" spans="1:7">
      <c r="A41" s="4" t="s">
        <v>63</v>
      </c>
      <c r="B41" s="5"/>
      <c r="C41" s="6"/>
      <c r="D41" s="6">
        <f>SUM(D33:D40)</f>
        <v>360663.69000000006</v>
      </c>
      <c r="E41" s="6">
        <f>SUM(E33:E40)</f>
        <v>9434.07</v>
      </c>
      <c r="F41" s="6">
        <f t="shared" ref="F41:G41" si="4">SUM(F33:F40)</f>
        <v>331669.67999999993</v>
      </c>
      <c r="G41" s="6">
        <f t="shared" si="4"/>
        <v>38428.079999999994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9"/>
      <c r="D46" s="28" t="s">
        <v>10</v>
      </c>
      <c r="E46" s="29"/>
      <c r="F46" s="28" t="s">
        <v>11</v>
      </c>
      <c r="G46" s="29"/>
    </row>
    <row r="47" spans="1:7" ht="36.75" customHeight="1">
      <c r="A47" s="9">
        <v>1</v>
      </c>
      <c r="B47" s="32" t="s">
        <v>94</v>
      </c>
      <c r="C47" s="32"/>
      <c r="D47" s="34" t="s">
        <v>12</v>
      </c>
      <c r="E47" s="34"/>
      <c r="F47" s="33">
        <f>0.58*H4*C6</f>
        <v>3335.2319999999995</v>
      </c>
      <c r="G47" s="33"/>
    </row>
    <row r="48" spans="1:7" ht="31.5" customHeight="1">
      <c r="A48" s="9">
        <v>2</v>
      </c>
      <c r="B48" s="32" t="s">
        <v>13</v>
      </c>
      <c r="C48" s="32"/>
      <c r="D48" s="34" t="s">
        <v>12</v>
      </c>
      <c r="E48" s="34"/>
      <c r="F48" s="33">
        <f>1.82*H4*C6</f>
        <v>10465.727999999999</v>
      </c>
      <c r="G48" s="33"/>
    </row>
    <row r="49" spans="1:7">
      <c r="A49" s="12">
        <v>3</v>
      </c>
      <c r="B49" s="32" t="s">
        <v>14</v>
      </c>
      <c r="C49" s="32"/>
      <c r="D49" s="34" t="s">
        <v>15</v>
      </c>
      <c r="E49" s="34"/>
      <c r="F49" s="33">
        <f>0.17*H4*C6</f>
        <v>977.56799999999998</v>
      </c>
      <c r="G49" s="33"/>
    </row>
    <row r="50" spans="1:7" ht="63" customHeight="1">
      <c r="A50" s="12">
        <v>4</v>
      </c>
      <c r="B50" s="32" t="s">
        <v>16</v>
      </c>
      <c r="C50" s="32"/>
      <c r="D50" s="28" t="s">
        <v>95</v>
      </c>
      <c r="E50" s="29"/>
      <c r="F50" s="33">
        <f>0.84*H4*C6</f>
        <v>4830.3360000000002</v>
      </c>
      <c r="G50" s="33"/>
    </row>
    <row r="51" spans="1:7" ht="59.25" customHeight="1">
      <c r="A51" s="12">
        <v>5</v>
      </c>
      <c r="B51" s="32" t="s">
        <v>17</v>
      </c>
      <c r="C51" s="32"/>
      <c r="D51" s="34" t="s">
        <v>18</v>
      </c>
      <c r="E51" s="34"/>
      <c r="F51" s="33">
        <f>1.37*H4*C6</f>
        <v>7878.0480000000007</v>
      </c>
      <c r="G51" s="33"/>
    </row>
    <row r="52" spans="1:7" ht="31.5" customHeight="1">
      <c r="A52" s="9"/>
      <c r="B52" s="32" t="s">
        <v>19</v>
      </c>
      <c r="C52" s="32"/>
      <c r="D52" s="34"/>
      <c r="E52" s="34"/>
      <c r="F52" s="33">
        <f>SUM(F47:G51)</f>
        <v>27486.911999999997</v>
      </c>
      <c r="G52" s="33"/>
    </row>
    <row r="54" spans="1:7">
      <c r="A54" s="1" t="s">
        <v>20</v>
      </c>
    </row>
    <row r="56" spans="1:7" ht="44.25" customHeight="1">
      <c r="A56" s="9" t="s">
        <v>8</v>
      </c>
      <c r="B56" s="34" t="s">
        <v>21</v>
      </c>
      <c r="C56" s="34"/>
      <c r="D56" s="28" t="s">
        <v>22</v>
      </c>
      <c r="E56" s="29"/>
      <c r="F56" s="28" t="s">
        <v>23</v>
      </c>
      <c r="G56" s="29"/>
    </row>
    <row r="57" spans="1:7" ht="18.75" customHeight="1">
      <c r="A57" s="9">
        <v>1</v>
      </c>
      <c r="B57" s="21" t="s">
        <v>97</v>
      </c>
      <c r="C57" s="21"/>
      <c r="D57" s="20" t="s">
        <v>98</v>
      </c>
      <c r="E57" s="20"/>
      <c r="F57" s="23">
        <v>1081.6400000000001</v>
      </c>
      <c r="G57" s="24"/>
    </row>
    <row r="58" spans="1:7" ht="32.25" customHeight="1">
      <c r="A58" s="9">
        <v>2</v>
      </c>
      <c r="B58" s="21" t="s">
        <v>99</v>
      </c>
      <c r="C58" s="21"/>
      <c r="D58" s="20" t="s">
        <v>100</v>
      </c>
      <c r="E58" s="20"/>
      <c r="F58" s="23">
        <v>332</v>
      </c>
      <c r="G58" s="24"/>
    </row>
    <row r="59" spans="1:7" ht="30.75" customHeight="1">
      <c r="A59" s="16">
        <v>3</v>
      </c>
      <c r="B59" s="21" t="s">
        <v>101</v>
      </c>
      <c r="C59" s="21"/>
      <c r="D59" s="20" t="s">
        <v>100</v>
      </c>
      <c r="E59" s="20"/>
      <c r="F59" s="23">
        <v>1022.56</v>
      </c>
      <c r="G59" s="24"/>
    </row>
    <row r="60" spans="1:7">
      <c r="A60" s="16">
        <v>4</v>
      </c>
      <c r="B60" s="21" t="s">
        <v>102</v>
      </c>
      <c r="C60" s="21"/>
      <c r="D60" s="20" t="s">
        <v>103</v>
      </c>
      <c r="E60" s="20"/>
      <c r="F60" s="23">
        <v>453.36</v>
      </c>
      <c r="G60" s="24"/>
    </row>
    <row r="61" spans="1:7" ht="30.75" customHeight="1">
      <c r="A61" s="16">
        <v>5</v>
      </c>
      <c r="B61" s="21" t="s">
        <v>104</v>
      </c>
      <c r="C61" s="21"/>
      <c r="D61" s="20" t="s">
        <v>105</v>
      </c>
      <c r="E61" s="20"/>
      <c r="F61" s="23">
        <v>1030.06</v>
      </c>
      <c r="G61" s="24"/>
    </row>
    <row r="62" spans="1:7" ht="34.5" customHeight="1">
      <c r="A62" s="16">
        <v>6</v>
      </c>
      <c r="B62" s="21" t="s">
        <v>106</v>
      </c>
      <c r="C62" s="21"/>
      <c r="D62" s="20" t="s">
        <v>107</v>
      </c>
      <c r="E62" s="20"/>
      <c r="F62" s="23">
        <v>2260.48</v>
      </c>
      <c r="G62" s="24"/>
    </row>
    <row r="63" spans="1:7">
      <c r="A63" s="16">
        <v>7</v>
      </c>
      <c r="B63" s="21" t="s">
        <v>108</v>
      </c>
      <c r="C63" s="21"/>
      <c r="D63" s="20" t="s">
        <v>109</v>
      </c>
      <c r="E63" s="20"/>
      <c r="F63" s="23">
        <v>757</v>
      </c>
      <c r="G63" s="24"/>
    </row>
    <row r="64" spans="1:7" ht="31.5" customHeight="1">
      <c r="A64" s="16">
        <v>8</v>
      </c>
      <c r="B64" s="21" t="s">
        <v>110</v>
      </c>
      <c r="C64" s="21"/>
      <c r="D64" s="20" t="s">
        <v>111</v>
      </c>
      <c r="E64" s="20"/>
      <c r="F64" s="23">
        <v>489.72</v>
      </c>
      <c r="G64" s="24"/>
    </row>
    <row r="65" spans="1:7" ht="34.5" customHeight="1">
      <c r="A65" s="16">
        <v>9</v>
      </c>
      <c r="B65" s="21" t="s">
        <v>110</v>
      </c>
      <c r="C65" s="21"/>
      <c r="D65" s="20" t="s">
        <v>111</v>
      </c>
      <c r="E65" s="20"/>
      <c r="F65" s="23">
        <v>162.01</v>
      </c>
      <c r="G65" s="24"/>
    </row>
    <row r="66" spans="1:7" ht="48.75" customHeight="1">
      <c r="A66" s="16">
        <v>10</v>
      </c>
      <c r="B66" s="21" t="s">
        <v>112</v>
      </c>
      <c r="C66" s="21"/>
      <c r="D66" s="20" t="s">
        <v>113</v>
      </c>
      <c r="E66" s="20"/>
      <c r="F66" s="23">
        <v>39.07</v>
      </c>
      <c r="G66" s="24"/>
    </row>
    <row r="67" spans="1:7" ht="31.5" customHeight="1">
      <c r="A67" s="16">
        <v>11</v>
      </c>
      <c r="B67" s="21" t="s">
        <v>114</v>
      </c>
      <c r="C67" s="21"/>
      <c r="D67" s="20" t="s">
        <v>115</v>
      </c>
      <c r="E67" s="20"/>
      <c r="F67" s="23">
        <v>488.88</v>
      </c>
      <c r="G67" s="24"/>
    </row>
    <row r="68" spans="1:7" ht="48" customHeight="1">
      <c r="A68" s="16">
        <v>12</v>
      </c>
      <c r="B68" s="21" t="s">
        <v>116</v>
      </c>
      <c r="C68" s="21"/>
      <c r="D68" s="20" t="s">
        <v>117</v>
      </c>
      <c r="E68" s="20"/>
      <c r="F68" s="23">
        <v>489</v>
      </c>
      <c r="G68" s="24"/>
    </row>
    <row r="69" spans="1:7" ht="47.25" customHeight="1">
      <c r="A69" s="9"/>
      <c r="B69" s="26" t="s">
        <v>65</v>
      </c>
      <c r="C69" s="27"/>
      <c r="D69" s="28"/>
      <c r="E69" s="29"/>
      <c r="F69" s="30">
        <f>SUM(F57:G68)</f>
        <v>8605.7800000000007</v>
      </c>
      <c r="G69" s="29"/>
    </row>
    <row r="71" spans="1:7">
      <c r="A71" s="1" t="s">
        <v>24</v>
      </c>
      <c r="D71" s="7">
        <f>3.94*H4*C6</f>
        <v>22656.576000000001</v>
      </c>
      <c r="E71" s="1" t="s">
        <v>25</v>
      </c>
    </row>
    <row r="72" spans="1:7">
      <c r="A72" s="1" t="s">
        <v>26</v>
      </c>
      <c r="D72" s="7">
        <f>37535.68*5.3%+(H4-7)*D7*1.25</f>
        <v>4984.3910400000004</v>
      </c>
      <c r="E72" s="1" t="s">
        <v>25</v>
      </c>
    </row>
    <row r="74" spans="1:7">
      <c r="A74" s="1" t="s">
        <v>38</v>
      </c>
    </row>
    <row r="75" spans="1:7">
      <c r="A75" s="1" t="s">
        <v>122</v>
      </c>
    </row>
    <row r="76" spans="1:7">
      <c r="B76" s="1" t="s">
        <v>37</v>
      </c>
      <c r="F76" s="7">
        <v>66782.740000000005</v>
      </c>
      <c r="G76" s="1" t="s">
        <v>25</v>
      </c>
    </row>
    <row r="78" spans="1:7">
      <c r="A78" s="1" t="s">
        <v>123</v>
      </c>
    </row>
    <row r="79" spans="1:7">
      <c r="B79" s="1" t="s">
        <v>36</v>
      </c>
      <c r="F79" s="7">
        <f>F52+F69+D71</f>
        <v>58749.267999999996</v>
      </c>
      <c r="G79" s="1" t="s">
        <v>25</v>
      </c>
    </row>
    <row r="80" spans="1:7">
      <c r="F80" s="7"/>
    </row>
    <row r="81" spans="1:7">
      <c r="A81" s="1" t="s">
        <v>126</v>
      </c>
      <c r="F81" s="7"/>
    </row>
    <row r="82" spans="1:7">
      <c r="B82" s="1" t="s">
        <v>127</v>
      </c>
      <c r="F82" s="7">
        <v>65100.59</v>
      </c>
      <c r="G82" s="1" t="s">
        <v>25</v>
      </c>
    </row>
    <row r="83" spans="1:7" ht="30" customHeight="1">
      <c r="A83" s="1" t="s">
        <v>27</v>
      </c>
    </row>
    <row r="84" spans="1:7" ht="32.25" customHeight="1"/>
    <row r="85" spans="1:7" ht="28.5" customHeight="1">
      <c r="A85" s="8" t="s">
        <v>28</v>
      </c>
      <c r="B85" s="31" t="s">
        <v>29</v>
      </c>
      <c r="C85" s="31"/>
      <c r="D85" s="8" t="s">
        <v>30</v>
      </c>
      <c r="E85" s="31" t="s">
        <v>31</v>
      </c>
      <c r="F85" s="31"/>
      <c r="G85" s="8" t="s">
        <v>32</v>
      </c>
    </row>
    <row r="86" spans="1:7" ht="33.75" customHeight="1">
      <c r="A86" s="25" t="s">
        <v>33</v>
      </c>
      <c r="B86" s="22" t="s">
        <v>51</v>
      </c>
      <c r="C86" s="22"/>
      <c r="D86" s="10">
        <v>9</v>
      </c>
      <c r="E86" s="22" t="s">
        <v>53</v>
      </c>
      <c r="F86" s="22"/>
      <c r="G86" s="17">
        <v>9</v>
      </c>
    </row>
    <row r="87" spans="1:7" ht="43.5" customHeight="1">
      <c r="A87" s="25"/>
      <c r="B87" s="22" t="s">
        <v>39</v>
      </c>
      <c r="C87" s="22"/>
      <c r="D87" s="10">
        <v>2</v>
      </c>
      <c r="E87" s="22" t="s">
        <v>53</v>
      </c>
      <c r="F87" s="22"/>
      <c r="G87" s="17">
        <v>2</v>
      </c>
    </row>
    <row r="88" spans="1:7" ht="69" customHeight="1">
      <c r="A88" s="25"/>
      <c r="B88" s="22" t="s">
        <v>40</v>
      </c>
      <c r="C88" s="22"/>
      <c r="D88" s="10"/>
      <c r="E88" s="22" t="s">
        <v>53</v>
      </c>
      <c r="F88" s="22"/>
      <c r="G88" s="17"/>
    </row>
    <row r="89" spans="1:7" ht="37.5" customHeight="1">
      <c r="A89" s="10" t="s">
        <v>41</v>
      </c>
      <c r="B89" s="22" t="s">
        <v>42</v>
      </c>
      <c r="C89" s="22"/>
      <c r="D89" s="10"/>
      <c r="E89" s="22" t="s">
        <v>54</v>
      </c>
      <c r="F89" s="22"/>
      <c r="G89" s="17"/>
    </row>
    <row r="90" spans="1:7" ht="60" customHeight="1">
      <c r="A90" s="25" t="s">
        <v>43</v>
      </c>
      <c r="B90" s="22" t="s">
        <v>52</v>
      </c>
      <c r="C90" s="22"/>
      <c r="D90" s="10">
        <v>2</v>
      </c>
      <c r="E90" s="22" t="s">
        <v>55</v>
      </c>
      <c r="F90" s="22"/>
      <c r="G90" s="17">
        <v>2</v>
      </c>
    </row>
    <row r="91" spans="1:7" ht="33" customHeight="1">
      <c r="A91" s="25"/>
      <c r="B91" s="22" t="s">
        <v>44</v>
      </c>
      <c r="C91" s="22"/>
      <c r="D91" s="10"/>
      <c r="E91" s="22" t="s">
        <v>56</v>
      </c>
      <c r="F91" s="22"/>
      <c r="G91" s="17"/>
    </row>
    <row r="92" spans="1:7" ht="42.75" customHeight="1">
      <c r="A92" s="25"/>
      <c r="B92" s="22" t="s">
        <v>48</v>
      </c>
      <c r="C92" s="22"/>
      <c r="D92" s="10">
        <v>1</v>
      </c>
      <c r="E92" s="22" t="s">
        <v>57</v>
      </c>
      <c r="F92" s="22"/>
      <c r="G92" s="17">
        <v>1</v>
      </c>
    </row>
    <row r="93" spans="1:7" ht="36" customHeight="1">
      <c r="A93" s="25"/>
      <c r="B93" s="22" t="s">
        <v>49</v>
      </c>
      <c r="C93" s="22"/>
      <c r="D93" s="10"/>
      <c r="E93" s="22" t="s">
        <v>58</v>
      </c>
      <c r="F93" s="22"/>
      <c r="G93" s="17"/>
    </row>
    <row r="94" spans="1:7">
      <c r="A94" s="25"/>
      <c r="B94" s="22" t="s">
        <v>50</v>
      </c>
      <c r="C94" s="22"/>
      <c r="D94" s="10"/>
      <c r="E94" s="22" t="s">
        <v>59</v>
      </c>
      <c r="F94" s="22"/>
      <c r="G94" s="17"/>
    </row>
    <row r="95" spans="1:7">
      <c r="A95" s="25"/>
      <c r="B95" s="22" t="s">
        <v>45</v>
      </c>
      <c r="C95" s="22"/>
      <c r="D95" s="10"/>
      <c r="E95" s="22" t="s">
        <v>60</v>
      </c>
      <c r="F95" s="22"/>
      <c r="G95" s="17"/>
    </row>
    <row r="96" spans="1:7" ht="28.5" customHeight="1">
      <c r="A96" s="25"/>
      <c r="B96" s="22" t="s">
        <v>46</v>
      </c>
      <c r="C96" s="22"/>
      <c r="D96" s="10">
        <v>2</v>
      </c>
      <c r="E96" s="22" t="s">
        <v>55</v>
      </c>
      <c r="F96" s="22"/>
      <c r="G96" s="17">
        <v>2</v>
      </c>
    </row>
    <row r="97" spans="1:7">
      <c r="A97" s="25"/>
      <c r="B97" s="22" t="s">
        <v>47</v>
      </c>
      <c r="C97" s="22"/>
      <c r="D97" s="10">
        <v>2</v>
      </c>
      <c r="E97" s="22"/>
      <c r="F97" s="22"/>
      <c r="G97" s="17">
        <v>2</v>
      </c>
    </row>
    <row r="100" spans="1:7">
      <c r="A100" s="1" t="s">
        <v>128</v>
      </c>
      <c r="F100" s="1" t="s">
        <v>61</v>
      </c>
    </row>
    <row r="102" spans="1:7">
      <c r="A102" s="1" t="s">
        <v>64</v>
      </c>
      <c r="F10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6"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B56:C56"/>
    <mergeCell ref="D56:E56"/>
    <mergeCell ref="A39:A40"/>
    <mergeCell ref="F39:F40"/>
    <mergeCell ref="G39:G40"/>
    <mergeCell ref="E22:F22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B64:C64"/>
    <mergeCell ref="B65:C65"/>
    <mergeCell ref="F67:G67"/>
    <mergeCell ref="B68:C68"/>
    <mergeCell ref="D68:E68"/>
    <mergeCell ref="F68:G68"/>
    <mergeCell ref="F60:G60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D57:E57"/>
    <mergeCell ref="D58:E58"/>
    <mergeCell ref="D59:E59"/>
    <mergeCell ref="F57:G57"/>
    <mergeCell ref="F58:G58"/>
    <mergeCell ref="F59:G59"/>
    <mergeCell ref="F56:G56"/>
    <mergeCell ref="B57:C57"/>
    <mergeCell ref="A86:A88"/>
    <mergeCell ref="B86:C86"/>
    <mergeCell ref="E86:F86"/>
    <mergeCell ref="B87:C87"/>
    <mergeCell ref="E87:F87"/>
    <mergeCell ref="B88:C88"/>
    <mergeCell ref="E88:F88"/>
    <mergeCell ref="B69:C69"/>
    <mergeCell ref="D69:E69"/>
    <mergeCell ref="F69:G69"/>
    <mergeCell ref="B85:C85"/>
    <mergeCell ref="E85:F85"/>
    <mergeCell ref="A90:A97"/>
    <mergeCell ref="B90:C90"/>
    <mergeCell ref="E90:F90"/>
    <mergeCell ref="B91:C91"/>
    <mergeCell ref="E91:F91"/>
    <mergeCell ref="B92:C92"/>
    <mergeCell ref="E92:F92"/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  <mergeCell ref="D60:E60"/>
    <mergeCell ref="D64:E64"/>
    <mergeCell ref="D65:E65"/>
    <mergeCell ref="B67:C67"/>
    <mergeCell ref="D67:E67"/>
    <mergeCell ref="B58:C58"/>
    <mergeCell ref="B59:C59"/>
    <mergeCell ref="B60:C60"/>
    <mergeCell ref="B89:C89"/>
    <mergeCell ref="E89:F89"/>
    <mergeCell ref="F61:G61"/>
    <mergeCell ref="F62:G62"/>
    <mergeCell ref="F63:G63"/>
    <mergeCell ref="F64:G64"/>
    <mergeCell ref="B66:C66"/>
    <mergeCell ref="D66:E66"/>
    <mergeCell ref="F66:G66"/>
    <mergeCell ref="F65:G65"/>
    <mergeCell ref="D61:E61"/>
    <mergeCell ref="D62:E62"/>
    <mergeCell ref="D63:E63"/>
    <mergeCell ref="B61:C61"/>
    <mergeCell ref="B62:C62"/>
    <mergeCell ref="B63:C6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2016-03-15T07:28:57Z</dcterms:modified>
</cp:coreProperties>
</file>